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12\"/>
    </mc:Choice>
  </mc:AlternateContent>
  <workbookProtection lockStructure="1"/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0" hidden="1">'KD Changes'!$C$1:$C$219</definedName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Changes'!$A$1:$I$30</definedName>
    <definedName name="_xlnm.Print_Area" localSheetId="1">'SAP Changes'!$A$1:$I$25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7" i="1" l="1"/>
  <c r="M7" i="1"/>
  <c r="J8" i="1"/>
  <c r="M8" i="1"/>
  <c r="J9" i="1"/>
  <c r="M9" i="1"/>
  <c r="J10" i="1"/>
  <c r="M10" i="1"/>
  <c r="J11" i="1"/>
  <c r="M11" i="1"/>
  <c r="J12" i="1"/>
  <c r="M12" i="1"/>
  <c r="J13" i="1"/>
  <c r="M13" i="1"/>
  <c r="J14" i="1"/>
  <c r="M14" i="1"/>
  <c r="J15" i="1"/>
  <c r="M15" i="1"/>
  <c r="J16" i="1"/>
  <c r="M16" i="1"/>
  <c r="J17" i="1"/>
  <c r="M17" i="1"/>
  <c r="J18" i="1"/>
  <c r="M18" i="1"/>
  <c r="J19" i="1"/>
  <c r="M19" i="1"/>
  <c r="J20" i="1"/>
  <c r="M20" i="1"/>
  <c r="J21" i="1"/>
  <c r="M21" i="1"/>
  <c r="J22" i="1"/>
  <c r="M22" i="1"/>
  <c r="J23" i="1"/>
  <c r="M23" i="1"/>
  <c r="J24" i="1"/>
  <c r="M24" i="1"/>
  <c r="J25" i="1"/>
  <c r="M25" i="1"/>
  <c r="J26" i="1"/>
  <c r="M26" i="1"/>
  <c r="J27" i="1"/>
  <c r="M27" i="1"/>
  <c r="J28" i="1"/>
  <c r="M28" i="1"/>
  <c r="J29" i="1"/>
  <c r="M29" i="1"/>
  <c r="J30" i="1"/>
  <c r="M30" i="1"/>
  <c r="J31" i="1"/>
  <c r="M31" i="1"/>
  <c r="J32" i="1"/>
  <c r="M32" i="1"/>
  <c r="J33" i="1"/>
  <c r="M33" i="1"/>
  <c r="J34" i="1"/>
  <c r="M34" i="1"/>
  <c r="J35" i="1"/>
  <c r="M35" i="1"/>
  <c r="J36" i="1"/>
  <c r="M36" i="1"/>
  <c r="J37" i="1"/>
  <c r="M37" i="1"/>
  <c r="J38" i="1"/>
  <c r="M38" i="1"/>
  <c r="J39" i="1"/>
  <c r="M39" i="1"/>
  <c r="J40" i="1"/>
  <c r="M40" i="1"/>
  <c r="J41" i="1"/>
  <c r="M41" i="1"/>
  <c r="J42" i="1"/>
  <c r="M42" i="1"/>
  <c r="J43" i="1"/>
  <c r="M43" i="1"/>
  <c r="J44" i="1"/>
  <c r="M44" i="1"/>
  <c r="J45" i="1"/>
  <c r="M45" i="1"/>
  <c r="J46" i="1"/>
  <c r="M46" i="1"/>
  <c r="J47" i="1"/>
  <c r="M47" i="1"/>
  <c r="J48" i="1"/>
  <c r="M48" i="1"/>
  <c r="J49" i="1"/>
  <c r="M49" i="1"/>
  <c r="J50" i="1"/>
  <c r="M50" i="1"/>
  <c r="J51" i="1"/>
  <c r="M51" i="1"/>
  <c r="J52" i="1"/>
  <c r="M52" i="1"/>
  <c r="J53" i="1"/>
  <c r="M53" i="1"/>
  <c r="J6" i="1" l="1"/>
  <c r="E2" i="4" l="1"/>
  <c r="E1" i="4"/>
  <c r="B1" i="4"/>
  <c r="B2" i="4" l="1"/>
  <c r="M6" i="1" l="1"/>
  <c r="H56" i="1" l="1"/>
  <c r="G56" i="1"/>
  <c r="M56" i="1" l="1"/>
  <c r="K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  <c r="J56" i="1"/>
  <c r="J2" i="1" s="1"/>
</calcChain>
</file>

<file path=xl/sharedStrings.xml><?xml version="1.0" encoding="utf-8"?>
<sst xmlns="http://schemas.openxmlformats.org/spreadsheetml/2006/main" count="402" uniqueCount="131">
  <si>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</si>
  <si>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</si>
  <si>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</si>
  <si>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</si>
  <si>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</si>
  <si>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</si>
  <si>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</si>
  <si>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</si>
  <si>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</si>
  <si>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</si>
  <si>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</si>
  <si>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</si>
  <si>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</si>
  <si>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</si>
  <si>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</si>
  <si>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</si>
  <si>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</si>
  <si>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</si>
  <si>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</si>
  <si>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</si>
  <si>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</si>
  <si>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</si>
  <si>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</si>
  <si>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</si>
  <si>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</si>
  <si>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</si>
  <si>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</si>
  <si>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</si>
  <si>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</si>
  <si>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</si>
  <si>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</si>
  <si>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</si>
  <si>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</si>
  <si>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</si>
  <si>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</si>
  <si>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</si>
  <si>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</si>
  <si>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</si>
  <si>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</si>
  <si>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</si>
  <si>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</si>
  <si>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</si>
  <si>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</si>
  <si>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</si>
  <si>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</si>
  <si>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</si>
  <si>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</si>
  <si>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</si>
  <si>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</si>
  <si>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</si>
  <si>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</si>
  <si>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</si>
  <si>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</si>
  <si>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</si>
  <si>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</si>
  <si>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</si>
  <si>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</si>
  <si>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</si>
  <si>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</si>
  <si>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</si>
  <si>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</si>
  <si>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</si>
  <si>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</si>
  <si>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</si>
  <si>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</si>
  <si>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</si>
  <si>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</si>
  <si>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</si>
  <si>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</si>
  <si>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</si>
  <si>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</si>
  <si>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</si>
  <si>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</si>
  <si>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</si>
  <si>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0012</t>
  </si>
  <si>
    <t>00</t>
  </si>
  <si>
    <t>12A</t>
  </si>
  <si>
    <t>12B</t>
  </si>
  <si>
    <t>01</t>
  </si>
  <si>
    <t>03</t>
  </si>
  <si>
    <t>354A</t>
  </si>
  <si>
    <t>SqFt changes are due to updated Ols in area of renovations only</t>
  </si>
  <si>
    <t>Sq ft Correction</t>
  </si>
  <si>
    <t>Door was locked</t>
  </si>
  <si>
    <t>This is a corridor and maybe that is why it had no sign and eBAR</t>
  </si>
  <si>
    <t>101A</t>
  </si>
  <si>
    <t>357A</t>
  </si>
  <si>
    <t>357B</t>
  </si>
  <si>
    <t>357C</t>
  </si>
  <si>
    <t>369</t>
  </si>
  <si>
    <t>377</t>
  </si>
  <si>
    <t>323A</t>
  </si>
  <si>
    <t>no sign required</t>
  </si>
  <si>
    <t>room number sign was a piece of paper</t>
  </si>
  <si>
    <t>2 doors - one b/325 &amp; 329 &amp; b/ 318 &amp; 325</t>
  </si>
  <si>
    <t>2 doors - changed 1 door swing / room number sign was a piece of paper</t>
  </si>
  <si>
    <t>Door was locked / 2 doors</t>
  </si>
  <si>
    <t>JS 6/20/16</t>
  </si>
  <si>
    <t>12A was written on the door hinge in sharpie, but no offical sign</t>
  </si>
  <si>
    <t>LX-0012-03-305</t>
  </si>
  <si>
    <t>BLAZER HALL - Room 305</t>
  </si>
  <si>
    <t>LX-0012-03-347</t>
  </si>
  <si>
    <t>BLAZER HALL - Room 347</t>
  </si>
  <si>
    <t>LX-0012-03-352</t>
  </si>
  <si>
    <t>BLAZER HALL - Room 352</t>
  </si>
  <si>
    <t>LX-0012-03-353</t>
  </si>
  <si>
    <t>BLAZER HALL - Room 353</t>
  </si>
  <si>
    <t>LX-0012-03-354A</t>
  </si>
  <si>
    <t>BLAZER HALL - Room 354A</t>
  </si>
  <si>
    <t>LX-0012-03-311</t>
  </si>
  <si>
    <t>BLAZER HALL - Room 311</t>
  </si>
  <si>
    <t>LX-0012-03-313</t>
  </si>
  <si>
    <t>BLAZER HALL - Room 313</t>
  </si>
  <si>
    <t>LX-0012-03-315</t>
  </si>
  <si>
    <t>BLAZER HALL - Room 315</t>
  </si>
  <si>
    <t>LX-0012-03-317</t>
  </si>
  <si>
    <t>BLAZER HALL - Room 317</t>
  </si>
  <si>
    <t>LX-0012-03-319</t>
  </si>
  <si>
    <t>BLAZER HALL - Room 319</t>
  </si>
  <si>
    <t>LX-0012-03-327</t>
  </si>
  <si>
    <t>BLAZER HALL - Room 327</t>
  </si>
  <si>
    <t>LX-0012-03-335</t>
  </si>
  <si>
    <t>BLAZER HALL - Room 335</t>
  </si>
  <si>
    <t>LX-0012-03-341</t>
  </si>
  <si>
    <t>BLAZER HALL - Room 341</t>
  </si>
  <si>
    <t>LX-0012-03-343</t>
  </si>
  <si>
    <t>BLAZER HALL - Room 343</t>
  </si>
  <si>
    <t>LX-0012-03-363</t>
  </si>
  <si>
    <t>BLAZER HALL - Room 363</t>
  </si>
  <si>
    <t>LX-0012-03-367</t>
  </si>
  <si>
    <t>BLAZER HALL - Room 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</si>
</sst>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0" borderId="0" xfId="0" applyFont="1" applyAlignment="1" applyProtection="1">
      <alignment horizontal="left"/>
      <protection locked="0"/>
    </xf>
    <xf numFmtId="0" fontId="0" fillId="0" borderId="0" xfId="0" quotePrefix="1" applyFont="1" applyProtection="1">
      <protection locked="0"/>
    </xf>
    <xf numFmtId="0" fontId="0" fillId="0" borderId="0" xfId="0" quotePrefix="1" applyFont="1" applyAlignment="1" applyProtection="1">
      <alignment horizontal="left"/>
      <protection locked="0"/>
    </xf>
    <xf numFmtId="49" fontId="0" fillId="0" borderId="0" xfId="0" quotePrefix="1" applyNumberFormat="1" applyFo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tabSelected="1" topLeftCell="A28" zoomScale="90" zoomScaleNormal="90" workbookViewId="0">
      <selection activeCell="C23" sqref="C23"/>
    </sheetView>
  </sheetViews>
  <sheetFormatPr defaultColWidth="9.109375" defaultRowHeight="14.4" x14ac:dyDescent="0.3"/>
  <cols>
    <col min="1" max="1" width="12.5546875" style="43" bestFit="1" customWidth="1"/>
    <col min="2" max="2" width="7.44140625" style="25" bestFit="1" customWidth="1"/>
    <col min="3" max="3" width="24" style="15" customWidth="1"/>
    <col min="4" max="4" width="14.33203125" style="15" bestFit="1" customWidth="1"/>
    <col min="5" max="5" width="8.44140625" style="15" bestFit="1" customWidth="1"/>
    <col min="6" max="6" width="13.33203125" style="15" bestFit="1" customWidth="1"/>
    <col min="7" max="8" width="16.6640625" style="15" customWidth="1"/>
    <col min="9" max="9" width="36.6640625" style="10" customWidth="1"/>
    <col min="10" max="14" width="9.109375" style="15"/>
    <col min="15" max="15" width="11.5546875" style="15" customWidth="1"/>
    <col min="16" max="16384" width="9.109375" style="15"/>
  </cols>
  <sheetData>
    <row r="1" spans="1:16" ht="72" x14ac:dyDescent="0.3">
      <c r="A1" s="55" t="s">
        <v>7</v>
      </c>
      <c r="B1" s="70" t="s">
        <v>74</v>
      </c>
      <c r="C1" s="70"/>
      <c r="F1" s="57" t="s">
        <v>10</v>
      </c>
      <c r="G1" s="17">
        <v>42537</v>
      </c>
      <c r="J1" s="59" t="s">
        <v>33</v>
      </c>
      <c r="K1" s="59" t="s">
        <v>34</v>
      </c>
      <c r="L1" s="18"/>
      <c r="M1" s="18"/>
      <c r="N1" s="18"/>
      <c r="O1" s="19" t="s">
        <v>35</v>
      </c>
      <c r="P1" s="20" t="s">
        <v>47</v>
      </c>
    </row>
    <row r="2" spans="1:16" ht="16.2" thickBot="1" x14ac:dyDescent="0.35">
      <c r="A2" s="56" t="s">
        <v>8</v>
      </c>
      <c r="B2" s="71" t="str">
        <f>VLOOKUP(B1,BuildingList!A:B,2,FALSE)</f>
        <v>Blazer Hall</v>
      </c>
      <c r="C2" s="71"/>
      <c r="F2" s="58" t="s">
        <v>12</v>
      </c>
      <c r="G2" s="21" t="s">
        <v>73</v>
      </c>
      <c r="H2" s="15" t="s">
        <v>97</v>
      </c>
      <c r="J2" s="14">
        <f>G56-J56</f>
        <v>23</v>
      </c>
      <c r="K2" s="14">
        <f>H56-M56</f>
        <v>10</v>
      </c>
      <c r="L2" s="22"/>
      <c r="M2" s="22"/>
      <c r="N2" s="22"/>
      <c r="O2" s="23"/>
      <c r="P2" s="24"/>
    </row>
    <row r="3" spans="1:16" x14ac:dyDescent="0.3">
      <c r="J3" s="10"/>
      <c r="K3" s="10"/>
      <c r="L3" s="10"/>
      <c r="M3" s="10"/>
      <c r="N3" s="10"/>
      <c r="O3" s="10"/>
    </row>
    <row r="4" spans="1:16" x14ac:dyDescent="0.3">
      <c r="J4" s="10"/>
      <c r="K4" s="10"/>
      <c r="L4" s="10"/>
      <c r="M4" s="10"/>
      <c r="N4" s="10"/>
      <c r="O4" s="10"/>
    </row>
    <row r="5" spans="1:16" s="28" customFormat="1" ht="43.8" thickBot="1" x14ac:dyDescent="0.35">
      <c r="A5" s="60" t="s">
        <v>19</v>
      </c>
      <c r="B5" s="60" t="s">
        <v>14</v>
      </c>
      <c r="C5" s="61" t="s">
        <v>9</v>
      </c>
      <c r="D5" s="61" t="s">
        <v>4</v>
      </c>
      <c r="E5" s="61" t="s">
        <v>1</v>
      </c>
      <c r="F5" s="61" t="s">
        <v>11</v>
      </c>
      <c r="G5" s="61" t="s">
        <v>15</v>
      </c>
      <c r="H5" s="61" t="s">
        <v>16</v>
      </c>
      <c r="I5" s="62" t="s">
        <v>17</v>
      </c>
      <c r="J5" s="62" t="s">
        <v>36</v>
      </c>
      <c r="K5" s="62" t="s">
        <v>37</v>
      </c>
      <c r="L5" s="62" t="s">
        <v>38</v>
      </c>
      <c r="M5" s="62" t="s">
        <v>39</v>
      </c>
      <c r="N5" s="62" t="s">
        <v>37</v>
      </c>
      <c r="O5" s="62" t="s">
        <v>38</v>
      </c>
    </row>
    <row r="6" spans="1:16" s="36" customFormat="1" ht="29.4" thickTop="1" x14ac:dyDescent="0.3">
      <c r="A6" s="66">
        <v>9</v>
      </c>
      <c r="B6" s="67" t="s">
        <v>75</v>
      </c>
      <c r="C6" s="37" t="s">
        <v>23</v>
      </c>
      <c r="D6" s="36" t="s">
        <v>5</v>
      </c>
      <c r="E6" s="36">
        <v>266</v>
      </c>
      <c r="F6" s="36">
        <v>267</v>
      </c>
      <c r="G6" s="45" t="s">
        <v>3</v>
      </c>
      <c r="H6" s="36" t="s">
        <v>13</v>
      </c>
      <c r="I6" s="37" t="s">
        <v>81</v>
      </c>
      <c r="J6" s="52">
        <f>IF(G6="No Change","N/A",IF(G6="New Tag Required",Lookup!F:F,IF(G6="Remove Old Tag",Lookup!F:F,IF(G6="N/A","N/A",""))))</f>
        <v>0</v>
      </c>
      <c r="K6" s="53"/>
      <c r="L6" s="52"/>
      <c r="M6" s="52" t="str">
        <f>IF(H6="No Change","N/A",IF(H6="New Tag Required",Lookup!F:F,IF(H6="Remove Old Sign",Lookup!F:F,IF(H6="N/A","N/A",""))))</f>
        <v>N/A</v>
      </c>
      <c r="N6" s="53"/>
      <c r="O6" s="52"/>
    </row>
    <row r="7" spans="1:16" s="36" customFormat="1" x14ac:dyDescent="0.3">
      <c r="A7" s="66">
        <v>10</v>
      </c>
      <c r="B7" s="67" t="s">
        <v>75</v>
      </c>
      <c r="C7" s="37" t="s">
        <v>82</v>
      </c>
      <c r="D7" s="36" t="s">
        <v>5</v>
      </c>
      <c r="E7" s="36">
        <v>383</v>
      </c>
      <c r="F7" s="36">
        <v>382</v>
      </c>
      <c r="G7" s="45" t="s">
        <v>3</v>
      </c>
      <c r="H7" s="36" t="s">
        <v>13</v>
      </c>
      <c r="I7" s="37"/>
      <c r="J7" s="52">
        <f>IF(G7="No Change","N/A",IF(G7="New Tag Required",Lookup!F:F,IF(G7="Remove Old Tag",Lookup!F:F,IF(G7="N/A","N/A",""))))</f>
        <v>0</v>
      </c>
      <c r="K7" s="53"/>
      <c r="L7" s="52"/>
      <c r="M7" s="52" t="str">
        <f>IF(H7="No Change","N/A",IF(H7="New Tag Required",Lookup!F:F,IF(H7="Remove Old Sign",Lookup!F:F,IF(H7="N/A","N/A",""))))</f>
        <v>N/A</v>
      </c>
      <c r="N7" s="53"/>
      <c r="O7" s="52"/>
    </row>
    <row r="8" spans="1:16" s="36" customFormat="1" ht="15" customHeight="1" x14ac:dyDescent="0.3">
      <c r="A8" s="66">
        <v>11</v>
      </c>
      <c r="B8" s="67" t="s">
        <v>75</v>
      </c>
      <c r="C8" s="37" t="s">
        <v>30</v>
      </c>
      <c r="D8" s="36" t="s">
        <v>5</v>
      </c>
      <c r="E8" s="36">
        <v>27</v>
      </c>
      <c r="F8" s="36">
        <v>26</v>
      </c>
      <c r="G8" s="45" t="s">
        <v>13</v>
      </c>
      <c r="H8" s="36" t="s">
        <v>13</v>
      </c>
      <c r="I8" s="37"/>
      <c r="J8" s="52" t="str">
        <f>IF(G8="No Change","N/A",IF(G8="New Tag Required",Lookup!F:F,IF(G8="Remove Old Tag",Lookup!F:F,IF(G8="N/A","N/A",""))))</f>
        <v>N/A</v>
      </c>
      <c r="K8" s="53"/>
      <c r="L8" s="52"/>
      <c r="M8" s="52" t="str">
        <f>IF(H8="No Change","N/A",IF(H8="New Tag Required",Lookup!F:F,IF(H8="Remove Old Sign",Lookup!F:F,IF(H8="N/A","N/A",""))))</f>
        <v>N/A</v>
      </c>
      <c r="N8" s="53"/>
      <c r="O8" s="52"/>
    </row>
    <row r="9" spans="1:16" s="36" customFormat="1" ht="28.8" x14ac:dyDescent="0.3">
      <c r="A9" s="66">
        <v>12</v>
      </c>
      <c r="B9" s="67" t="s">
        <v>75</v>
      </c>
      <c r="C9" s="37" t="s">
        <v>48</v>
      </c>
      <c r="D9" s="36" t="s">
        <v>5</v>
      </c>
      <c r="E9" s="36">
        <v>184</v>
      </c>
      <c r="F9" s="36">
        <v>183</v>
      </c>
      <c r="G9" s="45" t="s">
        <v>3</v>
      </c>
      <c r="H9" s="36" t="s">
        <v>13</v>
      </c>
      <c r="I9" s="37"/>
      <c r="J9" s="52">
        <f>IF(G9="No Change","N/A",IF(G9="New Tag Required",Lookup!F:F,IF(G9="Remove Old Tag",Lookup!F:F,IF(G9="N/A","N/A",""))))</f>
        <v>0</v>
      </c>
      <c r="K9" s="53"/>
      <c r="L9" s="52"/>
      <c r="M9" s="52" t="str">
        <f>IF(H9="No Change","N/A",IF(H9="New Tag Required",Lookup!F:F,IF(H9="Remove Old Sign",Lookup!F:F,IF(H9="N/A","N/A",""))))</f>
        <v>N/A</v>
      </c>
      <c r="N9" s="53"/>
      <c r="O9" s="52"/>
    </row>
    <row r="10" spans="1:16" s="36" customFormat="1" ht="28.8" x14ac:dyDescent="0.3">
      <c r="A10" s="66" t="s">
        <v>76</v>
      </c>
      <c r="B10" s="67" t="s">
        <v>75</v>
      </c>
      <c r="C10" s="37" t="s">
        <v>82</v>
      </c>
      <c r="D10" s="36" t="s">
        <v>5</v>
      </c>
      <c r="E10" s="36">
        <v>442</v>
      </c>
      <c r="F10" s="36">
        <v>443</v>
      </c>
      <c r="G10" s="45" t="s">
        <v>13</v>
      </c>
      <c r="H10" s="36" t="s">
        <v>18</v>
      </c>
      <c r="I10" s="37" t="s">
        <v>98</v>
      </c>
      <c r="J10" s="52" t="str">
        <f>IF(G10="No Change","N/A",IF(G10="New Tag Required",Lookup!F:F,IF(G10="Remove Old Tag",Lookup!F:F,IF(G10="N/A","N/A",""))))</f>
        <v>N/A</v>
      </c>
      <c r="K10" s="53"/>
      <c r="L10" s="52"/>
      <c r="M10" s="52" t="str">
        <f>IF(H10="No Change","N/A",IF(H10="New Tag Required",Lookup!F:F,IF(H10="Remove Old Sign",Lookup!F:F,IF(H10="N/A","N/A",""))))</f>
        <v/>
      </c>
      <c r="N10" s="53"/>
      <c r="O10" s="52"/>
    </row>
    <row r="11" spans="1:16" s="36" customFormat="1" x14ac:dyDescent="0.3">
      <c r="A11" s="66" t="s">
        <v>77</v>
      </c>
      <c r="B11" s="67" t="s">
        <v>75</v>
      </c>
      <c r="C11" s="37" t="s">
        <v>82</v>
      </c>
      <c r="D11" s="36" t="s">
        <v>5</v>
      </c>
      <c r="E11" s="36">
        <v>35</v>
      </c>
      <c r="F11" s="36">
        <v>37</v>
      </c>
      <c r="G11" s="45" t="s">
        <v>13</v>
      </c>
      <c r="H11" s="36" t="s">
        <v>18</v>
      </c>
      <c r="I11" s="37"/>
      <c r="J11" s="52" t="str">
        <f>IF(G11="No Change","N/A",IF(G11="New Tag Required",Lookup!F:F,IF(G11="Remove Old Tag",Lookup!F:F,IF(G11="N/A","N/A",""))))</f>
        <v>N/A</v>
      </c>
      <c r="K11" s="53"/>
      <c r="L11" s="52"/>
      <c r="M11" s="52" t="str">
        <f>IF(H11="No Change","N/A",IF(H11="New Tag Required",Lookup!F:F,IF(H11="Remove Old Sign",Lookup!F:F,IF(H11="N/A","N/A",""))))</f>
        <v/>
      </c>
      <c r="N11" s="53"/>
      <c r="O11" s="52"/>
    </row>
    <row r="12" spans="1:16" s="36" customFormat="1" x14ac:dyDescent="0.3">
      <c r="A12" s="66">
        <v>13</v>
      </c>
      <c r="B12" s="67" t="s">
        <v>75</v>
      </c>
      <c r="C12" s="37" t="s">
        <v>82</v>
      </c>
      <c r="D12" s="36" t="s">
        <v>5</v>
      </c>
      <c r="E12" s="36">
        <v>173</v>
      </c>
      <c r="F12" s="36">
        <v>172</v>
      </c>
      <c r="G12" s="45" t="s">
        <v>31</v>
      </c>
      <c r="H12" s="36" t="s">
        <v>31</v>
      </c>
      <c r="I12" s="37" t="s">
        <v>83</v>
      </c>
      <c r="J12" s="52" t="str">
        <f>IF(G12="No Change","N/A",IF(G12="New Tag Required",Lookup!F:F,IF(G12="Remove Old Tag",Lookup!F:F,IF(G12="N/A","N/A",""))))</f>
        <v/>
      </c>
      <c r="K12" s="53"/>
      <c r="L12" s="52"/>
      <c r="M12" s="52" t="str">
        <f>IF(H12="No Change","N/A",IF(H12="New Tag Required",Lookup!F:F,IF(H12="Remove Old Sign",Lookup!F:F,IF(H12="N/A","N/A",""))))</f>
        <v/>
      </c>
      <c r="N12" s="53"/>
      <c r="O12" s="52"/>
    </row>
    <row r="13" spans="1:16" s="36" customFormat="1" ht="28.8" x14ac:dyDescent="0.3">
      <c r="A13" s="66">
        <v>14</v>
      </c>
      <c r="B13" s="67" t="s">
        <v>75</v>
      </c>
      <c r="C13" s="37" t="s">
        <v>82</v>
      </c>
      <c r="D13" s="36" t="s">
        <v>5</v>
      </c>
      <c r="E13" s="36">
        <v>251</v>
      </c>
      <c r="F13" s="36">
        <v>254</v>
      </c>
      <c r="G13" s="45" t="s">
        <v>3</v>
      </c>
      <c r="H13" s="36" t="s">
        <v>31</v>
      </c>
      <c r="I13" s="37" t="s">
        <v>84</v>
      </c>
      <c r="J13" s="52">
        <f>IF(G13="No Change","N/A",IF(G13="New Tag Required",Lookup!F:F,IF(G13="Remove Old Tag",Lookup!F:F,IF(G13="N/A","N/A",""))))</f>
        <v>0</v>
      </c>
      <c r="K13" s="53"/>
      <c r="L13" s="52"/>
      <c r="M13" s="52" t="str">
        <f>IF(H13="No Change","N/A",IF(H13="New Tag Required",Lookup!F:F,IF(H13="Remove Old Sign",Lookup!F:F,IF(H13="N/A","N/A",""))))</f>
        <v/>
      </c>
      <c r="N13" s="53"/>
      <c r="O13" s="52"/>
    </row>
    <row r="14" spans="1:16" s="36" customFormat="1" x14ac:dyDescent="0.3">
      <c r="A14" s="66">
        <v>15</v>
      </c>
      <c r="B14" s="67" t="s">
        <v>75</v>
      </c>
      <c r="C14" s="37" t="s">
        <v>82</v>
      </c>
      <c r="D14" s="36" t="s">
        <v>5</v>
      </c>
      <c r="E14" s="36">
        <v>2539</v>
      </c>
      <c r="F14" s="36">
        <v>2543</v>
      </c>
      <c r="G14" s="45" t="s">
        <v>3</v>
      </c>
      <c r="H14" s="36" t="s">
        <v>13</v>
      </c>
      <c r="I14" s="37"/>
      <c r="J14" s="52">
        <f>IF(G14="No Change","N/A",IF(G14="New Tag Required",Lookup!F:F,IF(G14="Remove Old Tag",Lookup!F:F,IF(G14="N/A","N/A",""))))</f>
        <v>0</v>
      </c>
      <c r="K14" s="53"/>
      <c r="L14" s="52"/>
      <c r="M14" s="52" t="str">
        <f>IF(H14="No Change","N/A",IF(H14="New Tag Required",Lookup!F:F,IF(H14="Remove Old Sign",Lookup!F:F,IF(H14="N/A","N/A",""))))</f>
        <v>N/A</v>
      </c>
      <c r="N14" s="53"/>
      <c r="O14" s="52"/>
    </row>
    <row r="15" spans="1:16" s="36" customFormat="1" x14ac:dyDescent="0.3">
      <c r="A15" s="66">
        <v>16</v>
      </c>
      <c r="B15" s="67" t="s">
        <v>75</v>
      </c>
      <c r="C15" s="37" t="s">
        <v>82</v>
      </c>
      <c r="D15" s="36" t="s">
        <v>5</v>
      </c>
      <c r="E15" s="36">
        <v>246</v>
      </c>
      <c r="F15" s="36">
        <v>245</v>
      </c>
      <c r="G15" s="45" t="s">
        <v>13</v>
      </c>
      <c r="H15" s="36" t="s">
        <v>13</v>
      </c>
      <c r="I15" s="37"/>
      <c r="J15" s="52" t="str">
        <f>IF(G15="No Change","N/A",IF(G15="New Tag Required",Lookup!F:F,IF(G15="Remove Old Tag",Lookup!F:F,IF(G15="N/A","N/A",""))))</f>
        <v>N/A</v>
      </c>
      <c r="K15" s="53"/>
      <c r="L15" s="52"/>
      <c r="M15" s="52" t="str">
        <f>IF(H15="No Change","N/A",IF(H15="New Tag Required",Lookup!F:F,IF(H15="Remove Old Sign",Lookup!F:F,IF(H15="N/A","N/A",""))))</f>
        <v>N/A</v>
      </c>
      <c r="N15" s="53"/>
      <c r="O15" s="52"/>
    </row>
    <row r="16" spans="1:16" s="36" customFormat="1" x14ac:dyDescent="0.3">
      <c r="A16" s="66">
        <v>17</v>
      </c>
      <c r="B16" s="67" t="s">
        <v>75</v>
      </c>
      <c r="C16" s="37" t="s">
        <v>30</v>
      </c>
      <c r="D16" s="36" t="s">
        <v>6</v>
      </c>
      <c r="E16" s="36">
        <v>107</v>
      </c>
      <c r="F16" s="36">
        <v>107</v>
      </c>
      <c r="G16" s="45" t="s">
        <v>3</v>
      </c>
      <c r="H16" s="36" t="s">
        <v>13</v>
      </c>
      <c r="I16" s="37"/>
      <c r="J16" s="52">
        <f>IF(G16="No Change","N/A",IF(G16="New Tag Required",Lookup!F:F,IF(G16="Remove Old Tag",Lookup!F:F,IF(G16="N/A","N/A",""))))</f>
        <v>0</v>
      </c>
      <c r="K16" s="53"/>
      <c r="L16" s="52"/>
      <c r="M16" s="52" t="str">
        <f>IF(H16="No Change","N/A",IF(H16="New Tag Required",Lookup!F:F,IF(H16="Remove Old Sign",Lookup!F:F,IF(H16="N/A","N/A",""))))</f>
        <v>N/A</v>
      </c>
      <c r="N16" s="53"/>
      <c r="O16" s="52"/>
    </row>
    <row r="17" spans="1:15" s="36" customFormat="1" x14ac:dyDescent="0.3">
      <c r="A17" s="36" t="s">
        <v>85</v>
      </c>
      <c r="B17" s="67" t="s">
        <v>78</v>
      </c>
      <c r="C17" s="36" t="s">
        <v>30</v>
      </c>
      <c r="D17" s="36" t="s">
        <v>6</v>
      </c>
      <c r="E17" s="36">
        <v>67</v>
      </c>
      <c r="F17" s="36">
        <v>67</v>
      </c>
      <c r="G17" s="45" t="s">
        <v>3</v>
      </c>
      <c r="H17" s="36" t="s">
        <v>31</v>
      </c>
      <c r="I17" s="37"/>
      <c r="J17" s="52">
        <f>IF(G17="No Change","N/A",IF(G17="New Tag Required",Lookup!F:F,IF(G17="Remove Old Tag",Lookup!F:F,IF(G17="N/A","N/A",""))))</f>
        <v>0</v>
      </c>
      <c r="K17" s="53"/>
      <c r="L17" s="52"/>
      <c r="M17" s="52" t="str">
        <f>IF(H17="No Change","N/A",IF(H17="New Tag Required",Lookup!F:F,IF(H17="Remove Old Sign",Lookup!F:F,IF(H17="N/A","N/A",""))))</f>
        <v/>
      </c>
      <c r="N17" s="53"/>
      <c r="O17" s="52"/>
    </row>
    <row r="18" spans="1:15" s="36" customFormat="1" x14ac:dyDescent="0.3">
      <c r="A18" s="66">
        <v>104</v>
      </c>
      <c r="B18" s="67" t="s">
        <v>78</v>
      </c>
      <c r="C18" s="36" t="s">
        <v>30</v>
      </c>
      <c r="D18" s="36" t="s">
        <v>6</v>
      </c>
      <c r="E18" s="36">
        <v>140</v>
      </c>
      <c r="F18" s="36">
        <v>140</v>
      </c>
      <c r="G18" s="45" t="s">
        <v>3</v>
      </c>
      <c r="I18" s="37"/>
      <c r="J18" s="52">
        <f>IF(G18="No Change","N/A",IF(G18="New Tag Required",Lookup!F:F,IF(G18="Remove Old Tag",Lookup!F:F,IF(G18="N/A","N/A",""))))</f>
        <v>0</v>
      </c>
      <c r="K18" s="53"/>
      <c r="L18" s="52"/>
      <c r="M18" s="52" t="str">
        <f>IF(H18="No Change","N/A",IF(H18="New Tag Required",Lookup!F:F,IF(H18="Remove Old Sign",Lookup!F:F,IF(H18="N/A","N/A",""))))</f>
        <v/>
      </c>
      <c r="N18" s="53"/>
      <c r="O18" s="52"/>
    </row>
    <row r="19" spans="1:15" s="36" customFormat="1" x14ac:dyDescent="0.3">
      <c r="A19" s="66">
        <v>105</v>
      </c>
      <c r="B19" s="67" t="s">
        <v>78</v>
      </c>
      <c r="C19" s="36" t="s">
        <v>30</v>
      </c>
      <c r="D19" s="36" t="s">
        <v>6</v>
      </c>
      <c r="E19" s="36">
        <v>308</v>
      </c>
      <c r="F19" s="36">
        <v>308</v>
      </c>
      <c r="G19" s="45" t="s">
        <v>3</v>
      </c>
      <c r="H19" s="36" t="s">
        <v>13</v>
      </c>
      <c r="I19" s="37" t="s">
        <v>92</v>
      </c>
      <c r="J19" s="52">
        <f>IF(G19="No Change","N/A",IF(G19="New Tag Required",Lookup!F:F,IF(G19="Remove Old Tag",Lookup!F:F,IF(G19="N/A","N/A",""))))</f>
        <v>0</v>
      </c>
      <c r="K19" s="53"/>
      <c r="L19" s="52"/>
      <c r="M19" s="52" t="str">
        <f>IF(H19="No Change","N/A",IF(H19="New Tag Required",Lookup!F:F,IF(H19="Remove Old Sign",Lookup!F:F,IF(H19="N/A","N/A",""))))</f>
        <v>N/A</v>
      </c>
      <c r="N19" s="53"/>
      <c r="O19" s="52"/>
    </row>
    <row r="20" spans="1:15" s="36" customFormat="1" x14ac:dyDescent="0.3">
      <c r="A20" s="66">
        <v>302</v>
      </c>
      <c r="B20" s="67" t="s">
        <v>79</v>
      </c>
      <c r="C20" s="36" t="s">
        <v>30</v>
      </c>
      <c r="D20" s="36" t="s">
        <v>6</v>
      </c>
      <c r="E20" s="36">
        <v>131</v>
      </c>
      <c r="F20" s="36">
        <v>131</v>
      </c>
      <c r="G20" s="45" t="s">
        <v>31</v>
      </c>
      <c r="H20" s="36" t="s">
        <v>31</v>
      </c>
      <c r="I20" s="10" t="s">
        <v>83</v>
      </c>
      <c r="J20" s="52" t="str">
        <f>IF(G20="No Change","N/A",IF(G20="New Tag Required",Lookup!F:F,IF(G20="Remove Old Tag",Lookup!F:F,IF(G20="N/A","N/A",""))))</f>
        <v/>
      </c>
      <c r="K20" s="53"/>
      <c r="L20" s="52"/>
      <c r="M20" s="52" t="str">
        <f>IF(H20="No Change","N/A",IF(H20="New Tag Required",Lookup!F:F,IF(H20="Remove Old Sign",Lookup!F:F,IF(H20="N/A","N/A",""))))</f>
        <v/>
      </c>
      <c r="N20" s="53"/>
      <c r="O20" s="52"/>
    </row>
    <row r="21" spans="1:15" s="36" customFormat="1" x14ac:dyDescent="0.3">
      <c r="A21" s="54">
        <v>303</v>
      </c>
      <c r="B21" s="43" t="s">
        <v>79</v>
      </c>
      <c r="C21" s="37" t="s">
        <v>49</v>
      </c>
      <c r="D21" s="36" t="s">
        <v>5</v>
      </c>
      <c r="E21" s="45">
        <v>215</v>
      </c>
      <c r="F21" s="45">
        <v>437</v>
      </c>
      <c r="G21" s="45" t="s">
        <v>3</v>
      </c>
      <c r="H21" s="36" t="s">
        <v>13</v>
      </c>
      <c r="I21" s="37"/>
      <c r="J21" s="52">
        <f>IF(G21="No Change","N/A",IF(G21="New Tag Required",Lookup!F:F,IF(G21="Remove Old Tag",Lookup!F:F,IF(G21="N/A","N/A",""))))</f>
        <v>0</v>
      </c>
      <c r="K21" s="53"/>
      <c r="L21" s="52"/>
      <c r="M21" s="52" t="str">
        <f>IF(H21="No Change","N/A",IF(H21="New Tag Required",Lookup!F:F,IF(H21="Remove Old Sign",Lookup!F:F,IF(H21="N/A","N/A",""))))</f>
        <v>N/A</v>
      </c>
      <c r="N21" s="53"/>
      <c r="O21" s="52"/>
    </row>
    <row r="22" spans="1:15" s="36" customFormat="1" x14ac:dyDescent="0.3">
      <c r="A22" s="54">
        <v>305</v>
      </c>
      <c r="B22" s="43" t="s">
        <v>79</v>
      </c>
      <c r="C22" s="37" t="s">
        <v>51</v>
      </c>
      <c r="D22" s="36" t="s">
        <v>5</v>
      </c>
      <c r="E22" s="45">
        <v>217</v>
      </c>
      <c r="F22" s="45">
        <v>0</v>
      </c>
      <c r="G22" s="45" t="s">
        <v>13</v>
      </c>
      <c r="H22" s="36" t="s">
        <v>13</v>
      </c>
      <c r="I22" s="37"/>
      <c r="J22" s="52" t="str">
        <f>IF(G22="No Change","N/A",IF(G22="New Tag Required",Lookup!F:F,IF(G22="Remove Old Tag",Lookup!F:F,IF(G22="N/A","N/A",""))))</f>
        <v>N/A</v>
      </c>
      <c r="K22" s="53"/>
      <c r="L22" s="52"/>
      <c r="M22" s="52" t="str">
        <f>IF(H22="No Change","N/A",IF(H22="New Tag Required",Lookup!F:F,IF(H22="Remove Old Sign",Lookup!F:F,IF(H22="N/A","N/A",""))))</f>
        <v>N/A</v>
      </c>
      <c r="N22" s="53"/>
      <c r="O22" s="52"/>
    </row>
    <row r="23" spans="1:15" s="36" customFormat="1" x14ac:dyDescent="0.3">
      <c r="A23" s="54">
        <v>307</v>
      </c>
      <c r="B23" s="43" t="s">
        <v>79</v>
      </c>
      <c r="C23" s="37" t="s">
        <v>30</v>
      </c>
      <c r="D23" s="36" t="s">
        <v>6</v>
      </c>
      <c r="E23" s="45">
        <v>215</v>
      </c>
      <c r="F23" s="45">
        <v>215</v>
      </c>
      <c r="G23" s="45" t="s">
        <v>3</v>
      </c>
      <c r="H23" s="36" t="s">
        <v>18</v>
      </c>
      <c r="I23" s="37" t="s">
        <v>93</v>
      </c>
      <c r="J23" s="52">
        <f>IF(G23="No Change","N/A",IF(G23="New Tag Required",Lookup!F:F,IF(G23="Remove Old Tag",Lookup!F:F,IF(G23="N/A","N/A",""))))</f>
        <v>0</v>
      </c>
      <c r="K23" s="53"/>
      <c r="L23" s="52"/>
      <c r="M23" s="52" t="str">
        <f>IF(H23="No Change","N/A",IF(H23="New Tag Required",Lookup!F:F,IF(H23="Remove Old Sign",Lookup!F:F,IF(H23="N/A","N/A",""))))</f>
        <v/>
      </c>
      <c r="N23" s="53"/>
      <c r="O23" s="52"/>
    </row>
    <row r="24" spans="1:15" s="36" customFormat="1" ht="16.5" customHeight="1" x14ac:dyDescent="0.3">
      <c r="A24" s="54">
        <v>309</v>
      </c>
      <c r="B24" s="43" t="s">
        <v>79</v>
      </c>
      <c r="C24" s="37" t="s">
        <v>49</v>
      </c>
      <c r="D24" s="36" t="s">
        <v>5</v>
      </c>
      <c r="E24" s="45">
        <v>434</v>
      </c>
      <c r="F24" s="45">
        <v>441</v>
      </c>
      <c r="G24" s="45" t="s">
        <v>13</v>
      </c>
      <c r="H24" s="36" t="s">
        <v>13</v>
      </c>
      <c r="I24" s="37"/>
      <c r="J24" s="52" t="str">
        <f>IF(G24="No Change","N/A",IF(G24="New Tag Required",Lookup!F:F,IF(G24="Remove Old Tag",Lookup!F:F,IF(G24="N/A","N/A",""))))</f>
        <v>N/A</v>
      </c>
      <c r="K24" s="53"/>
      <c r="L24" s="52"/>
      <c r="M24" s="52" t="str">
        <f>IF(H24="No Change","N/A",IF(H24="New Tag Required",Lookup!F:F,IF(H24="Remove Old Sign",Lookup!F:F,IF(H24="N/A","N/A",""))))</f>
        <v>N/A</v>
      </c>
      <c r="N24" s="53"/>
      <c r="O24" s="52"/>
    </row>
    <row r="25" spans="1:15" s="36" customFormat="1" x14ac:dyDescent="0.3">
      <c r="A25" s="54">
        <v>312</v>
      </c>
      <c r="B25" s="69" t="s">
        <v>79</v>
      </c>
      <c r="C25" s="37" t="s">
        <v>30</v>
      </c>
      <c r="D25" s="36" t="s">
        <v>6</v>
      </c>
      <c r="E25" s="45">
        <v>160</v>
      </c>
      <c r="F25" s="45">
        <v>160</v>
      </c>
      <c r="G25" s="45" t="s">
        <v>3</v>
      </c>
      <c r="H25" s="36" t="s">
        <v>13</v>
      </c>
      <c r="I25" s="37"/>
      <c r="J25" s="52">
        <f>IF(G25="No Change","N/A",IF(G25="New Tag Required",Lookup!F:F,IF(G25="Remove Old Tag",Lookup!F:F,IF(G25="N/A","N/A",""))))</f>
        <v>0</v>
      </c>
      <c r="K25" s="53"/>
      <c r="L25" s="52"/>
      <c r="M25" s="52" t="str">
        <f>IF(H25="No Change","N/A",IF(H25="New Tag Required",Lookup!F:F,IF(H25="Remove Old Sign",Lookup!F:F,IF(H25="N/A","N/A",""))))</f>
        <v>N/A</v>
      </c>
      <c r="N25" s="53"/>
      <c r="O25" s="52"/>
    </row>
    <row r="26" spans="1:15" s="36" customFormat="1" x14ac:dyDescent="0.3">
      <c r="A26" s="54">
        <v>313</v>
      </c>
      <c r="B26" s="43" t="s">
        <v>79</v>
      </c>
      <c r="C26" s="37" t="s">
        <v>49</v>
      </c>
      <c r="D26" s="36" t="s">
        <v>5</v>
      </c>
      <c r="E26" s="45">
        <v>857</v>
      </c>
      <c r="F26" s="46">
        <v>875</v>
      </c>
      <c r="G26" s="45" t="s">
        <v>13</v>
      </c>
      <c r="H26" s="36" t="s">
        <v>13</v>
      </c>
      <c r="I26" s="37"/>
      <c r="J26" s="52" t="str">
        <f>IF(G26="No Change","N/A",IF(G26="New Tag Required",Lookup!F:F,IF(G26="Remove Old Tag",Lookup!F:F,IF(G26="N/A","N/A",""))))</f>
        <v>N/A</v>
      </c>
      <c r="K26" s="53"/>
      <c r="L26" s="52"/>
      <c r="M26" s="52" t="str">
        <f>IF(H26="No Change","N/A",IF(H26="New Tag Required",Lookup!F:F,IF(H26="Remove Old Sign",Lookup!F:F,IF(H26="N/A","N/A",""))))</f>
        <v>N/A</v>
      </c>
      <c r="N26" s="53"/>
      <c r="O26" s="52"/>
    </row>
    <row r="27" spans="1:15" s="36" customFormat="1" x14ac:dyDescent="0.3">
      <c r="A27" s="54">
        <v>314</v>
      </c>
      <c r="B27" s="69" t="s">
        <v>79</v>
      </c>
      <c r="C27" s="37" t="s">
        <v>30</v>
      </c>
      <c r="D27" s="36" t="s">
        <v>6</v>
      </c>
      <c r="E27" s="45">
        <v>489</v>
      </c>
      <c r="F27" s="46">
        <v>489</v>
      </c>
      <c r="G27" s="45" t="s">
        <v>3</v>
      </c>
      <c r="H27" s="36" t="s">
        <v>13</v>
      </c>
      <c r="I27" s="37"/>
      <c r="J27" s="52">
        <f>IF(G27="No Change","N/A",IF(G27="New Tag Required",Lookup!F:F,IF(G27="Remove Old Tag",Lookup!F:F,IF(G27="N/A","N/A",""))))</f>
        <v>0</v>
      </c>
      <c r="K27" s="53"/>
      <c r="L27" s="52"/>
      <c r="M27" s="52" t="str">
        <f>IF(H27="No Change","N/A",IF(H27="New Tag Required",Lookup!F:F,IF(H27="Remove Old Sign",Lookup!F:F,IF(H27="N/A","N/A",""))))</f>
        <v>N/A</v>
      </c>
      <c r="N27" s="53"/>
      <c r="O27" s="52"/>
    </row>
    <row r="28" spans="1:15" s="36" customFormat="1" x14ac:dyDescent="0.3">
      <c r="A28" s="44">
        <v>321</v>
      </c>
      <c r="B28" s="69" t="s">
        <v>79</v>
      </c>
      <c r="C28" s="37" t="s">
        <v>30</v>
      </c>
      <c r="D28" s="36" t="s">
        <v>6</v>
      </c>
      <c r="E28" s="45">
        <v>14</v>
      </c>
      <c r="F28" s="45">
        <v>14</v>
      </c>
      <c r="G28" s="45" t="s">
        <v>3</v>
      </c>
      <c r="H28" s="36" t="s">
        <v>18</v>
      </c>
      <c r="I28" s="37"/>
      <c r="J28" s="52">
        <f>IF(G28="No Change","N/A",IF(G28="New Tag Required",Lookup!F:F,IF(G28="Remove Old Tag",Lookup!F:F,IF(G28="N/A","N/A",""))))</f>
        <v>0</v>
      </c>
      <c r="K28" s="53"/>
      <c r="L28" s="52"/>
      <c r="M28" s="52" t="str">
        <f>IF(H28="No Change","N/A",IF(H28="New Tag Required",Lookup!F:F,IF(H28="Remove Old Sign",Lookup!F:F,IF(H28="N/A","N/A",""))))</f>
        <v/>
      </c>
      <c r="N28" s="53"/>
      <c r="O28" s="52"/>
    </row>
    <row r="29" spans="1:15" s="36" customFormat="1" x14ac:dyDescent="0.3">
      <c r="A29" s="44" t="s">
        <v>91</v>
      </c>
      <c r="B29" s="69" t="s">
        <v>79</v>
      </c>
      <c r="C29" s="37" t="s">
        <v>30</v>
      </c>
      <c r="D29" s="36" t="s">
        <v>6</v>
      </c>
      <c r="E29" s="45">
        <v>11</v>
      </c>
      <c r="F29" s="45">
        <v>11</v>
      </c>
      <c r="G29" s="45" t="s">
        <v>3</v>
      </c>
      <c r="H29" s="36" t="s">
        <v>18</v>
      </c>
      <c r="I29" s="37"/>
      <c r="J29" s="52">
        <f>IF(G29="No Change","N/A",IF(G29="New Tag Required",Lookup!F:F,IF(G29="Remove Old Tag",Lookup!F:F,IF(G29="N/A","N/A",""))))</f>
        <v>0</v>
      </c>
      <c r="K29" s="53"/>
      <c r="L29" s="52"/>
      <c r="M29" s="52" t="str">
        <f>IF(H29="No Change","N/A",IF(H29="New Tag Required",Lookup!F:F,IF(H29="Remove Old Sign",Lookup!F:F,IF(H29="N/A","N/A",""))))</f>
        <v/>
      </c>
      <c r="N29" s="53"/>
      <c r="O29" s="52"/>
    </row>
    <row r="30" spans="1:15" s="36" customFormat="1" x14ac:dyDescent="0.3">
      <c r="A30" s="44">
        <v>325</v>
      </c>
      <c r="B30" s="43" t="s">
        <v>79</v>
      </c>
      <c r="C30" s="37" t="s">
        <v>49</v>
      </c>
      <c r="D30" s="36" t="s">
        <v>5</v>
      </c>
      <c r="E30" s="29">
        <v>407</v>
      </c>
      <c r="F30" s="29">
        <v>440</v>
      </c>
      <c r="G30" s="45" t="s">
        <v>3</v>
      </c>
      <c r="H30" s="36" t="s">
        <v>31</v>
      </c>
      <c r="I30" s="37" t="s">
        <v>94</v>
      </c>
      <c r="J30" s="52">
        <f>IF(G30="No Change","N/A",IF(G30="New Tag Required",Lookup!F:F,IF(G30="Remove Old Tag",Lookup!F:F,IF(G30="N/A","N/A",""))))</f>
        <v>0</v>
      </c>
      <c r="K30" s="53"/>
      <c r="L30" s="52"/>
      <c r="M30" s="52" t="str">
        <f>IF(H30="No Change","N/A",IF(H30="New Tag Required",Lookup!F:F,IF(H30="Remove Old Sign",Lookup!F:F,IF(H30="N/A","N/A",""))))</f>
        <v/>
      </c>
      <c r="N30" s="53"/>
      <c r="O30" s="52"/>
    </row>
    <row r="31" spans="1:15" s="36" customFormat="1" x14ac:dyDescent="0.3">
      <c r="A31" s="66">
        <v>331</v>
      </c>
      <c r="B31" s="68" t="s">
        <v>79</v>
      </c>
      <c r="C31" s="37" t="s">
        <v>30</v>
      </c>
      <c r="D31" s="36" t="s">
        <v>6</v>
      </c>
      <c r="E31" s="36">
        <v>215</v>
      </c>
      <c r="F31" s="36">
        <v>215</v>
      </c>
      <c r="G31" s="45" t="s">
        <v>3</v>
      </c>
      <c r="H31" s="36" t="s">
        <v>13</v>
      </c>
      <c r="I31" s="37"/>
      <c r="J31" s="52">
        <f>IF(G31="No Change","N/A",IF(G31="New Tag Required",Lookup!F:F,IF(G31="Remove Old Tag",Lookup!F:F,IF(G31="N/A","N/A",""))))</f>
        <v>0</v>
      </c>
      <c r="K31" s="53"/>
      <c r="L31" s="52"/>
      <c r="M31" s="52" t="str">
        <f>IF(H31="No Change","N/A",IF(H31="New Tag Required",Lookup!F:F,IF(H31="Remove Old Sign",Lookup!F:F,IF(H31="N/A","N/A",""))))</f>
        <v>N/A</v>
      </c>
      <c r="N31" s="53"/>
      <c r="O31" s="52"/>
    </row>
    <row r="32" spans="1:15" s="36" customFormat="1" x14ac:dyDescent="0.3">
      <c r="A32" s="44">
        <v>333</v>
      </c>
      <c r="B32" s="43" t="s">
        <v>79</v>
      </c>
      <c r="C32" s="37" t="s">
        <v>49</v>
      </c>
      <c r="D32" s="36" t="s">
        <v>5</v>
      </c>
      <c r="E32" s="29">
        <v>434</v>
      </c>
      <c r="F32" s="29">
        <v>441</v>
      </c>
      <c r="G32" s="45" t="s">
        <v>13</v>
      </c>
      <c r="H32" s="36" t="s">
        <v>13</v>
      </c>
      <c r="I32" s="37"/>
      <c r="J32" s="52" t="str">
        <f>IF(G32="No Change","N/A",IF(G32="New Tag Required",Lookup!F:F,IF(G32="Remove Old Tag",Lookup!F:F,IF(G32="N/A","N/A",""))))</f>
        <v>N/A</v>
      </c>
      <c r="K32" s="53"/>
      <c r="L32" s="52"/>
      <c r="M32" s="52" t="str">
        <f>IF(H32="No Change","N/A",IF(H32="New Tag Required",Lookup!F:F,IF(H32="Remove Old Sign",Lookup!F:F,IF(H32="N/A","N/A",""))))</f>
        <v>N/A</v>
      </c>
      <c r="N32" s="53"/>
      <c r="O32" s="52"/>
    </row>
    <row r="33" spans="1:15" x14ac:dyDescent="0.3">
      <c r="A33" s="44">
        <v>334</v>
      </c>
      <c r="B33" s="43" t="s">
        <v>79</v>
      </c>
      <c r="C33" s="37" t="s">
        <v>49</v>
      </c>
      <c r="D33" s="36" t="s">
        <v>5</v>
      </c>
      <c r="E33" s="29">
        <v>395</v>
      </c>
      <c r="F33" s="29">
        <v>402</v>
      </c>
      <c r="G33" s="45" t="s">
        <v>3</v>
      </c>
      <c r="H33" s="36" t="s">
        <v>18</v>
      </c>
      <c r="I33" s="37" t="s">
        <v>93</v>
      </c>
      <c r="J33" s="52">
        <f>IF(G33="No Change","N/A",IF(G33="New Tag Required",Lookup!F:F,IF(G33="Remove Old Tag",Lookup!F:F,IF(G33="N/A","N/A",""))))</f>
        <v>0</v>
      </c>
      <c r="K33" s="53"/>
      <c r="L33" s="52"/>
      <c r="M33" s="52" t="str">
        <f>IF(H33="No Change","N/A",IF(H33="New Tag Required",Lookup!F:F,IF(H33="Remove Old Sign",Lookup!F:F,IF(H33="N/A","N/A",""))))</f>
        <v/>
      </c>
      <c r="N33" s="53"/>
      <c r="O33" s="52"/>
    </row>
    <row r="34" spans="1:15" x14ac:dyDescent="0.3">
      <c r="A34" s="44">
        <v>339</v>
      </c>
      <c r="B34" s="43" t="s">
        <v>79</v>
      </c>
      <c r="C34" s="37" t="s">
        <v>49</v>
      </c>
      <c r="D34" s="36" t="s">
        <v>5</v>
      </c>
      <c r="E34" s="29">
        <v>649</v>
      </c>
      <c r="F34" s="29">
        <v>661</v>
      </c>
      <c r="G34" s="29" t="s">
        <v>13</v>
      </c>
      <c r="H34" s="36" t="s">
        <v>13</v>
      </c>
      <c r="J34" s="52" t="str">
        <f>IF(G34="No Change","N/A",IF(G34="New Tag Required",Lookup!F:F,IF(G34="Remove Old Tag",Lookup!F:F,IF(G34="N/A","N/A",""))))</f>
        <v>N/A</v>
      </c>
      <c r="K34" s="53"/>
      <c r="L34" s="52"/>
      <c r="M34" s="52" t="str">
        <f>IF(H34="No Change","N/A",IF(H34="New Tag Required",Lookup!F:F,IF(H34="Remove Old Sign",Lookup!F:F,IF(H34="N/A","N/A",""))))</f>
        <v>N/A</v>
      </c>
      <c r="N34" s="53"/>
      <c r="O34" s="52"/>
    </row>
    <row r="35" spans="1:15" x14ac:dyDescent="0.3">
      <c r="A35" s="44">
        <v>340</v>
      </c>
      <c r="B35" s="69" t="s">
        <v>79</v>
      </c>
      <c r="C35" s="37" t="s">
        <v>30</v>
      </c>
      <c r="D35" s="36" t="s">
        <v>6</v>
      </c>
      <c r="E35" s="29">
        <v>160</v>
      </c>
      <c r="F35" s="29">
        <v>160</v>
      </c>
      <c r="G35" s="29" t="s">
        <v>3</v>
      </c>
      <c r="H35" s="36"/>
      <c r="J35" s="52">
        <f>IF(G35="No Change","N/A",IF(G35="New Tag Required",Lookup!F:F,IF(G35="Remove Old Tag",Lookup!F:F,IF(G35="N/A","N/A",""))))</f>
        <v>0</v>
      </c>
      <c r="K35" s="53"/>
      <c r="L35" s="52"/>
      <c r="M35" s="52" t="str">
        <f>IF(H35="No Change","N/A",IF(H35="New Tag Required",Lookup!F:F,IF(H35="Remove Old Sign",Lookup!F:F,IF(H35="N/A","N/A",""))))</f>
        <v/>
      </c>
      <c r="N35" s="53"/>
      <c r="O35" s="52"/>
    </row>
    <row r="36" spans="1:15" x14ac:dyDescent="0.3">
      <c r="A36" s="47">
        <v>345</v>
      </c>
      <c r="B36" s="43" t="s">
        <v>79</v>
      </c>
      <c r="C36" s="37" t="s">
        <v>49</v>
      </c>
      <c r="D36" s="36" t="s">
        <v>5</v>
      </c>
      <c r="E36" s="29">
        <v>434</v>
      </c>
      <c r="F36" s="29">
        <v>441</v>
      </c>
      <c r="G36" s="29" t="s">
        <v>13</v>
      </c>
      <c r="H36" s="36" t="s">
        <v>13</v>
      </c>
      <c r="J36" s="52" t="str">
        <f>IF(G36="No Change","N/A",IF(G36="New Tag Required",Lookup!F:F,IF(G36="Remove Old Tag",Lookup!F:F,IF(G36="N/A","N/A",""))))</f>
        <v>N/A</v>
      </c>
      <c r="K36" s="53"/>
      <c r="L36" s="52"/>
      <c r="M36" s="52" t="str">
        <f>IF(H36="No Change","N/A",IF(H36="New Tag Required",Lookup!F:F,IF(H36="Remove Old Sign",Lookup!F:F,IF(H36="N/A","N/A",""))))</f>
        <v>N/A</v>
      </c>
      <c r="N36" s="53"/>
      <c r="O36" s="52"/>
    </row>
    <row r="37" spans="1:15" x14ac:dyDescent="0.3">
      <c r="A37" s="44">
        <v>347</v>
      </c>
      <c r="B37" s="43" t="s">
        <v>79</v>
      </c>
      <c r="C37" s="37" t="s">
        <v>51</v>
      </c>
      <c r="D37" s="36" t="s">
        <v>5</v>
      </c>
      <c r="E37" s="29">
        <v>217</v>
      </c>
      <c r="F37" s="29">
        <v>0</v>
      </c>
      <c r="G37" s="29" t="s">
        <v>13</v>
      </c>
      <c r="H37" s="36" t="s">
        <v>13</v>
      </c>
      <c r="J37" s="52" t="str">
        <f>IF(G37="No Change","N/A",IF(G37="New Tag Required",Lookup!F:F,IF(G37="Remove Old Tag",Lookup!F:F,IF(G37="N/A","N/A",""))))</f>
        <v>N/A</v>
      </c>
      <c r="K37" s="53"/>
      <c r="L37" s="52"/>
      <c r="M37" s="52" t="str">
        <f>IF(H37="No Change","N/A",IF(H37="New Tag Required",Lookup!F:F,IF(H37="Remove Old Sign",Lookup!F:F,IF(H37="N/A","N/A",""))))</f>
        <v>N/A</v>
      </c>
      <c r="N37" s="53"/>
      <c r="O37" s="52"/>
    </row>
    <row r="38" spans="1:15" x14ac:dyDescent="0.3">
      <c r="A38" s="44">
        <v>348</v>
      </c>
      <c r="B38" s="69" t="s">
        <v>79</v>
      </c>
      <c r="C38" s="37" t="s">
        <v>30</v>
      </c>
      <c r="D38" s="36" t="s">
        <v>6</v>
      </c>
      <c r="E38" s="29">
        <v>489</v>
      </c>
      <c r="F38" s="29">
        <v>489</v>
      </c>
      <c r="G38" s="29" t="s">
        <v>3</v>
      </c>
      <c r="H38" s="36" t="s">
        <v>13</v>
      </c>
      <c r="J38" s="52">
        <f>IF(G38="No Change","N/A",IF(G38="New Tag Required",Lookup!F:F,IF(G38="Remove Old Tag",Lookup!F:F,IF(G38="N/A","N/A",""))))</f>
        <v>0</v>
      </c>
      <c r="K38" s="53"/>
      <c r="L38" s="52"/>
      <c r="M38" s="52" t="str">
        <f>IF(H38="No Change","N/A",IF(H38="New Tag Required",Lookup!F:F,IF(H38="Remove Old Sign",Lookup!F:F,IF(H38="N/A","N/A",""))))</f>
        <v>N/A</v>
      </c>
      <c r="N38" s="53"/>
      <c r="O38" s="52"/>
    </row>
    <row r="39" spans="1:15" ht="28.8" x14ac:dyDescent="0.3">
      <c r="A39" s="50">
        <v>350</v>
      </c>
      <c r="B39" s="43" t="s">
        <v>79</v>
      </c>
      <c r="C39" s="37" t="s">
        <v>49</v>
      </c>
      <c r="D39" s="36" t="s">
        <v>5</v>
      </c>
      <c r="E39" s="29">
        <v>193</v>
      </c>
      <c r="F39" s="29">
        <v>296</v>
      </c>
      <c r="G39" s="29" t="s">
        <v>13</v>
      </c>
      <c r="H39" s="36" t="s">
        <v>18</v>
      </c>
      <c r="I39" s="10" t="s">
        <v>95</v>
      </c>
      <c r="J39" s="52" t="str">
        <f>IF(G39="No Change","N/A",IF(G39="New Tag Required",Lookup!F:F,IF(G39="Remove Old Tag",Lookup!F:F,IF(G39="N/A","N/A",""))))</f>
        <v>N/A</v>
      </c>
      <c r="K39" s="53"/>
      <c r="L39" s="52"/>
      <c r="M39" s="52" t="str">
        <f>IF(H39="No Change","N/A",IF(H39="New Tag Required",Lookup!F:F,IF(H39="Remove Old Sign",Lookup!F:F,IF(H39="N/A","N/A",""))))</f>
        <v/>
      </c>
      <c r="N39" s="53"/>
      <c r="O39" s="52"/>
    </row>
    <row r="40" spans="1:15" x14ac:dyDescent="0.3">
      <c r="A40" s="50">
        <v>351</v>
      </c>
      <c r="B40" s="43" t="s">
        <v>79</v>
      </c>
      <c r="C40" s="37" t="s">
        <v>49</v>
      </c>
      <c r="D40" s="36" t="s">
        <v>5</v>
      </c>
      <c r="E40" s="29">
        <v>217</v>
      </c>
      <c r="F40" s="29">
        <v>240</v>
      </c>
      <c r="G40" s="29" t="s">
        <v>31</v>
      </c>
      <c r="H40" s="36" t="s">
        <v>13</v>
      </c>
      <c r="I40" s="10" t="s">
        <v>96</v>
      </c>
      <c r="J40" s="52" t="str">
        <f>IF(G40="No Change","N/A",IF(G40="New Tag Required",Lookup!F:F,IF(G40="Remove Old Tag",Lookup!F:F,IF(G40="N/A","N/A",""))))</f>
        <v/>
      </c>
      <c r="K40" s="53"/>
      <c r="L40" s="52"/>
      <c r="M40" s="52" t="str">
        <f>IF(H40="No Change","N/A",IF(H40="New Tag Required",Lookup!F:F,IF(H40="Remove Old Sign",Lookup!F:F,IF(H40="N/A","N/A",""))))</f>
        <v>N/A</v>
      </c>
      <c r="N40" s="53"/>
      <c r="O40" s="52"/>
    </row>
    <row r="41" spans="1:15" x14ac:dyDescent="0.3">
      <c r="A41" s="50">
        <v>352</v>
      </c>
      <c r="B41" s="43" t="s">
        <v>79</v>
      </c>
      <c r="C41" s="37" t="s">
        <v>51</v>
      </c>
      <c r="D41" s="36" t="s">
        <v>5</v>
      </c>
      <c r="E41" s="29">
        <v>133</v>
      </c>
      <c r="F41" s="29">
        <v>0</v>
      </c>
      <c r="G41" s="29" t="s">
        <v>13</v>
      </c>
      <c r="H41" s="36" t="s">
        <v>13</v>
      </c>
      <c r="J41" s="52" t="str">
        <f>IF(G41="No Change","N/A",IF(G41="New Tag Required",Lookup!F:F,IF(G41="Remove Old Tag",Lookup!F:F,IF(G41="N/A","N/A",""))))</f>
        <v>N/A</v>
      </c>
      <c r="K41" s="53"/>
      <c r="L41" s="52"/>
      <c r="M41" s="52" t="str">
        <f>IF(H41="No Change","N/A",IF(H41="New Tag Required",Lookup!F:F,IF(H41="Remove Old Sign",Lookup!F:F,IF(H41="N/A","N/A",""))))</f>
        <v>N/A</v>
      </c>
      <c r="N41" s="53"/>
      <c r="O41" s="52"/>
    </row>
    <row r="42" spans="1:15" x14ac:dyDescent="0.3">
      <c r="A42" s="50">
        <v>353</v>
      </c>
      <c r="B42" s="43" t="s">
        <v>79</v>
      </c>
      <c r="C42" s="37" t="s">
        <v>51</v>
      </c>
      <c r="D42" s="36" t="s">
        <v>5</v>
      </c>
      <c r="E42" s="29">
        <v>217</v>
      </c>
      <c r="F42" s="29">
        <v>0</v>
      </c>
      <c r="G42" s="29" t="s">
        <v>13</v>
      </c>
      <c r="H42" s="36" t="s">
        <v>13</v>
      </c>
      <c r="J42" s="52" t="str">
        <f>IF(G42="No Change","N/A",IF(G42="New Tag Required",Lookup!F:F,IF(G42="Remove Old Tag",Lookup!F:F,IF(G42="N/A","N/A",""))))</f>
        <v>N/A</v>
      </c>
      <c r="K42" s="53"/>
      <c r="L42" s="52"/>
      <c r="M42" s="52" t="str">
        <f>IF(H42="No Change","N/A",IF(H42="New Tag Required",Lookup!F:F,IF(H42="Remove Old Sign",Lookup!F:F,IF(H42="N/A","N/A",""))))</f>
        <v>N/A</v>
      </c>
      <c r="N42" s="53"/>
      <c r="O42" s="52"/>
    </row>
    <row r="43" spans="1:15" x14ac:dyDescent="0.3">
      <c r="A43" s="50">
        <v>354</v>
      </c>
      <c r="B43" s="43" t="s">
        <v>79</v>
      </c>
      <c r="C43" s="37" t="s">
        <v>49</v>
      </c>
      <c r="D43" s="36" t="s">
        <v>5</v>
      </c>
      <c r="E43" s="29">
        <v>163</v>
      </c>
      <c r="F43" s="29">
        <v>170</v>
      </c>
      <c r="G43" s="29" t="s">
        <v>31</v>
      </c>
      <c r="H43" s="36"/>
      <c r="I43" s="10" t="s">
        <v>83</v>
      </c>
      <c r="J43" s="52" t="str">
        <f>IF(G43="No Change","N/A",IF(G43="New Tag Required",Lookup!F:F,IF(G43="Remove Old Tag",Lookup!F:F,IF(G43="N/A","N/A",""))))</f>
        <v/>
      </c>
      <c r="K43" s="53"/>
      <c r="L43" s="52"/>
      <c r="M43" s="52" t="str">
        <f>IF(H43="No Change","N/A",IF(H43="New Tag Required",Lookup!F:F,IF(H43="Remove Old Sign",Lookup!F:F,IF(H43="N/A","N/A",""))))</f>
        <v/>
      </c>
      <c r="N43" s="53"/>
      <c r="O43" s="52"/>
    </row>
    <row r="44" spans="1:15" x14ac:dyDescent="0.3">
      <c r="A44" s="50" t="s">
        <v>80</v>
      </c>
      <c r="B44" s="43" t="s">
        <v>79</v>
      </c>
      <c r="C44" s="37" t="s">
        <v>51</v>
      </c>
      <c r="D44" s="36" t="s">
        <v>5</v>
      </c>
      <c r="E44" s="29">
        <v>7</v>
      </c>
      <c r="F44" s="29">
        <v>0</v>
      </c>
      <c r="G44" s="15" t="s">
        <v>13</v>
      </c>
      <c r="H44" s="36" t="s">
        <v>13</v>
      </c>
      <c r="J44" s="52" t="str">
        <f>IF(G44="No Change","N/A",IF(G44="New Tag Required",Lookup!F:F,IF(G44="Remove Old Tag",Lookup!F:F,IF(G44="N/A","N/A",""))))</f>
        <v>N/A</v>
      </c>
      <c r="K44" s="53"/>
      <c r="L44" s="52"/>
      <c r="M44" s="52" t="str">
        <f>IF(H44="No Change","N/A",IF(H44="New Tag Required",Lookup!F:F,IF(H44="Remove Old Sign",Lookup!F:F,IF(H44="N/A","N/A",""))))</f>
        <v>N/A</v>
      </c>
      <c r="N44" s="53"/>
      <c r="O44" s="52"/>
    </row>
    <row r="45" spans="1:15" x14ac:dyDescent="0.3">
      <c r="A45" s="50">
        <v>357</v>
      </c>
      <c r="B45" s="43" t="s">
        <v>79</v>
      </c>
      <c r="C45" s="37" t="s">
        <v>82</v>
      </c>
      <c r="D45" s="36" t="s">
        <v>5</v>
      </c>
      <c r="E45" s="29">
        <v>249</v>
      </c>
      <c r="F45" s="29">
        <v>136</v>
      </c>
      <c r="G45" s="15" t="s">
        <v>13</v>
      </c>
      <c r="H45" s="36" t="s">
        <v>13</v>
      </c>
      <c r="J45" s="52" t="str">
        <f>IF(G45="No Change","N/A",IF(G45="New Tag Required",Lookup!F:F,IF(G45="Remove Old Tag",Lookup!F:F,IF(G45="N/A","N/A",""))))</f>
        <v>N/A</v>
      </c>
      <c r="K45" s="53"/>
      <c r="L45" s="52"/>
      <c r="M45" s="52" t="str">
        <f>IF(H45="No Change","N/A",IF(H45="New Tag Required",Lookup!F:F,IF(H45="Remove Old Sign",Lookup!F:F,IF(H45="N/A","N/A",""))))</f>
        <v>N/A</v>
      </c>
      <c r="N45" s="53"/>
      <c r="O45" s="52"/>
    </row>
    <row r="46" spans="1:15" x14ac:dyDescent="0.3">
      <c r="A46" s="50" t="s">
        <v>86</v>
      </c>
      <c r="B46" s="69" t="s">
        <v>79</v>
      </c>
      <c r="C46" s="37" t="s">
        <v>30</v>
      </c>
      <c r="D46" s="36" t="s">
        <v>6</v>
      </c>
      <c r="E46" s="29">
        <v>113</v>
      </c>
      <c r="F46" s="29">
        <v>113</v>
      </c>
      <c r="G46" s="45" t="s">
        <v>3</v>
      </c>
      <c r="H46" s="36" t="s">
        <v>18</v>
      </c>
      <c r="J46" s="52">
        <f>IF(G46="No Change","N/A",IF(G46="New Tag Required",Lookup!F:F,IF(G46="Remove Old Tag",Lookup!F:F,IF(G46="N/A","N/A",""))))</f>
        <v>0</v>
      </c>
      <c r="K46" s="53"/>
      <c r="L46" s="52"/>
      <c r="M46" s="52" t="str">
        <f>IF(H46="No Change","N/A",IF(H46="New Tag Required",Lookup!F:F,IF(H46="Remove Old Sign",Lookup!F:F,IF(H46="N/A","N/A",""))))</f>
        <v/>
      </c>
      <c r="N46" s="53"/>
      <c r="O46" s="52"/>
    </row>
    <row r="47" spans="1:15" x14ac:dyDescent="0.3">
      <c r="A47" s="50" t="s">
        <v>87</v>
      </c>
      <c r="B47" s="69" t="s">
        <v>79</v>
      </c>
      <c r="C47" s="37" t="s">
        <v>30</v>
      </c>
      <c r="D47" s="36" t="s">
        <v>6</v>
      </c>
      <c r="E47" s="29">
        <v>8</v>
      </c>
      <c r="F47" s="29">
        <v>8</v>
      </c>
      <c r="G47" s="45" t="s">
        <v>3</v>
      </c>
      <c r="H47" s="36" t="s">
        <v>18</v>
      </c>
      <c r="J47" s="52">
        <f>IF(G47="No Change","N/A",IF(G47="New Tag Required",Lookup!F:F,IF(G47="Remove Old Tag",Lookup!F:F,IF(G47="N/A","N/A",""))))</f>
        <v>0</v>
      </c>
      <c r="K47" s="53"/>
      <c r="L47" s="52"/>
      <c r="M47" s="52" t="str">
        <f>IF(H47="No Change","N/A",IF(H47="New Tag Required",Lookup!F:F,IF(H47="Remove Old Sign",Lookup!F:F,IF(H47="N/A","N/A",""))))</f>
        <v/>
      </c>
      <c r="N47" s="53"/>
      <c r="O47" s="52"/>
    </row>
    <row r="48" spans="1:15" x14ac:dyDescent="0.3">
      <c r="A48" s="50" t="s">
        <v>88</v>
      </c>
      <c r="B48" s="69" t="s">
        <v>79</v>
      </c>
      <c r="C48" s="37" t="s">
        <v>30</v>
      </c>
      <c r="D48" s="36" t="s">
        <v>6</v>
      </c>
      <c r="E48" s="29">
        <v>42</v>
      </c>
      <c r="F48" s="29">
        <v>42</v>
      </c>
      <c r="G48" s="45" t="s">
        <v>3</v>
      </c>
      <c r="H48" s="36" t="s">
        <v>18</v>
      </c>
      <c r="J48" s="52">
        <f>IF(G48="No Change","N/A",IF(G48="New Tag Required",Lookup!F:F,IF(G48="Remove Old Tag",Lookup!F:F,IF(G48="N/A","N/A",""))))</f>
        <v>0</v>
      </c>
      <c r="K48" s="53"/>
      <c r="L48" s="52"/>
      <c r="M48" s="52" t="str">
        <f>IF(H48="No Change","N/A",IF(H48="New Tag Required",Lookup!F:F,IF(H48="Remove Old Sign",Lookup!F:F,IF(H48="N/A","N/A",""))))</f>
        <v/>
      </c>
      <c r="N48" s="53"/>
      <c r="O48" s="52"/>
    </row>
    <row r="49" spans="1:15" x14ac:dyDescent="0.3">
      <c r="A49" s="43">
        <v>361</v>
      </c>
      <c r="B49" s="43" t="s">
        <v>79</v>
      </c>
      <c r="C49" s="37" t="s">
        <v>49</v>
      </c>
      <c r="D49" s="36" t="s">
        <v>5</v>
      </c>
      <c r="E49" s="15">
        <v>423</v>
      </c>
      <c r="F49" s="15">
        <v>431</v>
      </c>
      <c r="G49" s="15" t="s">
        <v>31</v>
      </c>
      <c r="H49" s="36" t="s">
        <v>13</v>
      </c>
      <c r="I49" s="10" t="s">
        <v>96</v>
      </c>
      <c r="J49" s="52" t="str">
        <f>IF(G49="No Change","N/A",IF(G49="New Tag Required",Lookup!F:F,IF(G49="Remove Old Tag",Lookup!F:F,IF(G49="N/A","N/A",""))))</f>
        <v/>
      </c>
      <c r="K49" s="53"/>
      <c r="L49" s="52"/>
      <c r="M49" s="52" t="str">
        <f>IF(H49="No Change","N/A",IF(H49="New Tag Required",Lookup!F:F,IF(H49="Remove Old Sign",Lookup!F:F,IF(H49="N/A","N/A",""))))</f>
        <v>N/A</v>
      </c>
      <c r="N49" s="53"/>
      <c r="O49" s="52"/>
    </row>
    <row r="50" spans="1:15" x14ac:dyDescent="0.3">
      <c r="A50" s="43">
        <v>365</v>
      </c>
      <c r="B50" s="43" t="s">
        <v>79</v>
      </c>
      <c r="C50" s="37" t="s">
        <v>49</v>
      </c>
      <c r="D50" s="36" t="s">
        <v>5</v>
      </c>
      <c r="E50" s="15">
        <v>432</v>
      </c>
      <c r="F50" s="15">
        <v>434</v>
      </c>
      <c r="G50" s="15" t="s">
        <v>13</v>
      </c>
      <c r="H50" s="36" t="s">
        <v>13</v>
      </c>
      <c r="J50" s="52" t="str">
        <f>IF(G50="No Change","N/A",IF(G50="New Tag Required",Lookup!F:F,IF(G50="Remove Old Tag",Lookup!F:F,IF(G50="N/A","N/A",""))))</f>
        <v>N/A</v>
      </c>
      <c r="K50" s="53"/>
      <c r="L50" s="52"/>
      <c r="M50" s="52" t="str">
        <f>IF(H50="No Change","N/A",IF(H50="New Tag Required",Lookup!F:F,IF(H50="Remove Old Sign",Lookup!F:F,IF(H50="N/A","N/A",""))))</f>
        <v>N/A</v>
      </c>
      <c r="N50" s="53"/>
      <c r="O50" s="52"/>
    </row>
    <row r="51" spans="1:15" x14ac:dyDescent="0.3">
      <c r="A51" s="43" t="s">
        <v>89</v>
      </c>
      <c r="B51" s="43" t="s">
        <v>79</v>
      </c>
      <c r="C51" s="37" t="s">
        <v>30</v>
      </c>
      <c r="D51" s="36" t="s">
        <v>6</v>
      </c>
      <c r="E51" s="15">
        <v>217</v>
      </c>
      <c r="F51" s="15">
        <v>217</v>
      </c>
      <c r="G51" s="15" t="s">
        <v>31</v>
      </c>
      <c r="H51" s="36" t="s">
        <v>13</v>
      </c>
      <c r="I51" s="10" t="s">
        <v>83</v>
      </c>
      <c r="J51" s="52" t="str">
        <f>IF(G51="No Change","N/A",IF(G51="New Tag Required",Lookup!F:F,IF(G51="Remove Old Tag",Lookup!F:F,IF(G51="N/A","N/A",""))))</f>
        <v/>
      </c>
      <c r="K51" s="53"/>
      <c r="L51" s="52"/>
      <c r="M51" s="52" t="str">
        <f>IF(H51="No Change","N/A",IF(H51="New Tag Required",Lookup!F:F,IF(H51="Remove Old Sign",Lookup!F:F,IF(H51="N/A","N/A",""))))</f>
        <v>N/A</v>
      </c>
      <c r="N51" s="53"/>
      <c r="O51" s="52"/>
    </row>
    <row r="52" spans="1:15" x14ac:dyDescent="0.3">
      <c r="A52" s="43">
        <v>372</v>
      </c>
      <c r="B52" s="43" t="s">
        <v>79</v>
      </c>
      <c r="C52" s="37" t="s">
        <v>49</v>
      </c>
      <c r="D52" s="36" t="s">
        <v>5</v>
      </c>
      <c r="E52" s="15">
        <v>270</v>
      </c>
      <c r="F52" s="15">
        <v>372</v>
      </c>
      <c r="G52" s="15" t="s">
        <v>13</v>
      </c>
      <c r="H52" s="36" t="s">
        <v>13</v>
      </c>
      <c r="J52" s="52" t="str">
        <f>IF(G52="No Change","N/A",IF(G52="New Tag Required",Lookup!F:F,IF(G52="Remove Old Tag",Lookup!F:F,IF(G52="N/A","N/A",""))))</f>
        <v>N/A</v>
      </c>
      <c r="K52" s="53"/>
      <c r="L52" s="52"/>
      <c r="M52" s="52" t="str">
        <f>IF(H52="No Change","N/A",IF(H52="New Tag Required",Lookup!F:F,IF(H52="Remove Old Sign",Lookup!F:F,IF(H52="N/A","N/A",""))))</f>
        <v>N/A</v>
      </c>
      <c r="N52" s="53"/>
      <c r="O52" s="52"/>
    </row>
    <row r="53" spans="1:15" x14ac:dyDescent="0.3">
      <c r="A53" s="43" t="s">
        <v>90</v>
      </c>
      <c r="B53" s="69" t="s">
        <v>79</v>
      </c>
      <c r="C53" s="37" t="s">
        <v>30</v>
      </c>
      <c r="D53" s="36" t="s">
        <v>6</v>
      </c>
      <c r="E53" s="15">
        <v>260</v>
      </c>
      <c r="F53" s="15">
        <v>260</v>
      </c>
      <c r="G53" s="15" t="s">
        <v>31</v>
      </c>
      <c r="H53" s="36" t="s">
        <v>13</v>
      </c>
      <c r="I53" s="10" t="s">
        <v>83</v>
      </c>
      <c r="J53" s="52" t="str">
        <f>IF(G53="No Change","N/A",IF(G53="New Tag Required",Lookup!F:F,IF(G53="Remove Old Tag",Lookup!F:F,IF(G53="N/A","N/A",""))))</f>
        <v/>
      </c>
      <c r="K53" s="53"/>
      <c r="L53" s="52"/>
      <c r="M53" s="52" t="str">
        <f>IF(H53="No Change","N/A",IF(H53="New Tag Required",Lookup!F:F,IF(H53="Remove Old Sign",Lookup!F:F,IF(H53="N/A","N/A",""))))</f>
        <v>N/A</v>
      </c>
      <c r="N53" s="53"/>
      <c r="O53" s="52"/>
    </row>
    <row r="54" spans="1:15" ht="15" thickBot="1" x14ac:dyDescent="0.35">
      <c r="B54" s="69"/>
      <c r="C54" s="37"/>
      <c r="D54" s="36"/>
      <c r="H54" s="36"/>
      <c r="J54" s="52"/>
      <c r="K54" s="53"/>
      <c r="L54" s="52"/>
      <c r="M54" s="52"/>
      <c r="N54" s="53"/>
      <c r="O54" s="52"/>
    </row>
    <row r="55" spans="1:15" ht="43.2" x14ac:dyDescent="0.3">
      <c r="G55" s="63" t="s">
        <v>45</v>
      </c>
      <c r="H55" s="64" t="s">
        <v>46</v>
      </c>
      <c r="J55" s="65" t="s">
        <v>40</v>
      </c>
      <c r="M55" s="65" t="s">
        <v>41</v>
      </c>
    </row>
    <row r="56" spans="1:15" ht="15" thickBot="1" x14ac:dyDescent="0.35">
      <c r="G56" s="13">
        <f>COUNTIF(G6:G55,"New Tag Required")</f>
        <v>23</v>
      </c>
      <c r="H56" s="12">
        <f>COUNTIF(H6:H55,"New Sign Required")</f>
        <v>10</v>
      </c>
      <c r="J56" s="11">
        <f>COUNTIF(J6:J55,"Installed")</f>
        <v>0</v>
      </c>
      <c r="M56" s="11">
        <f>COUNTIF(M6:M55,"Installed")</f>
        <v>0</v>
      </c>
    </row>
    <row r="57" spans="1:15" x14ac:dyDescent="0.3">
      <c r="G57" s="29"/>
    </row>
    <row r="58" spans="1:15" x14ac:dyDescent="0.3">
      <c r="G58" s="29"/>
    </row>
    <row r="59" spans="1:15" x14ac:dyDescent="0.3">
      <c r="G59" s="29"/>
    </row>
    <row r="60" spans="1:15" x14ac:dyDescent="0.3">
      <c r="G60" s="29"/>
    </row>
    <row r="61" spans="1:15" x14ac:dyDescent="0.3">
      <c r="G61" s="29"/>
    </row>
    <row r="62" spans="1:15" x14ac:dyDescent="0.3">
      <c r="G62" s="29"/>
    </row>
    <row r="63" spans="1:15" x14ac:dyDescent="0.3">
      <c r="G63" s="29"/>
    </row>
    <row r="64" spans="1:15" x14ac:dyDescent="0.3">
      <c r="G64" s="29"/>
    </row>
    <row r="65" spans="1:7" x14ac:dyDescent="0.3">
      <c r="G65" s="29"/>
    </row>
    <row r="66" spans="1:7" x14ac:dyDescent="0.3">
      <c r="A66" s="51"/>
      <c r="C66" s="10"/>
      <c r="E66" s="29"/>
      <c r="F66" s="29"/>
      <c r="G66" s="29"/>
    </row>
    <row r="67" spans="1:7" x14ac:dyDescent="0.3">
      <c r="A67" s="51"/>
      <c r="C67" s="10"/>
      <c r="E67" s="29"/>
      <c r="F67" s="29"/>
      <c r="G67" s="29"/>
    </row>
    <row r="68" spans="1:7" x14ac:dyDescent="0.3">
      <c r="A68" s="51"/>
      <c r="C68" s="10"/>
      <c r="E68" s="29"/>
      <c r="F68" s="29"/>
      <c r="G68" s="29"/>
    </row>
    <row r="69" spans="1:7" x14ac:dyDescent="0.3">
      <c r="A69" s="15"/>
      <c r="B69" s="15"/>
    </row>
    <row r="70" spans="1:7" x14ac:dyDescent="0.3">
      <c r="A70" s="15"/>
      <c r="B70" s="15"/>
    </row>
    <row r="71" spans="1:7" x14ac:dyDescent="0.3">
      <c r="A71" s="15"/>
      <c r="B71" s="15"/>
    </row>
    <row r="72" spans="1:7" x14ac:dyDescent="0.3">
      <c r="A72" s="15"/>
      <c r="B72" s="15"/>
    </row>
    <row r="73" spans="1:7" x14ac:dyDescent="0.3">
      <c r="A73" s="15"/>
      <c r="B73" s="15"/>
    </row>
    <row r="74" spans="1:7" x14ac:dyDescent="0.3">
      <c r="A74" s="15"/>
      <c r="B74" s="15"/>
    </row>
    <row r="75" spans="1:7" x14ac:dyDescent="0.3">
      <c r="A75" s="15"/>
      <c r="B75" s="15"/>
    </row>
    <row r="76" spans="1:7" x14ac:dyDescent="0.3">
      <c r="A76" s="15"/>
      <c r="B76" s="15"/>
    </row>
    <row r="77" spans="1:7" x14ac:dyDescent="0.3">
      <c r="A77" s="15"/>
      <c r="B77" s="15"/>
    </row>
    <row r="78" spans="1:7" x14ac:dyDescent="0.3">
      <c r="A78" s="15"/>
      <c r="B78" s="15"/>
    </row>
    <row r="79" spans="1:7" x14ac:dyDescent="0.3">
      <c r="A79" s="15"/>
      <c r="B79" s="15"/>
    </row>
    <row r="80" spans="1:7" x14ac:dyDescent="0.3">
      <c r="A80" s="15"/>
      <c r="B80" s="15"/>
    </row>
    <row r="81" spans="1:3" x14ac:dyDescent="0.3">
      <c r="A81" s="15"/>
      <c r="B81" s="15"/>
    </row>
    <row r="82" spans="1:3" x14ac:dyDescent="0.3">
      <c r="A82" s="15"/>
      <c r="B82" s="15"/>
    </row>
    <row r="83" spans="1:3" x14ac:dyDescent="0.3">
      <c r="C83" s="10"/>
    </row>
    <row r="84" spans="1:3" x14ac:dyDescent="0.3">
      <c r="C84" s="10"/>
    </row>
    <row r="85" spans="1:3" x14ac:dyDescent="0.3">
      <c r="C85" s="10"/>
    </row>
    <row r="86" spans="1:3" x14ac:dyDescent="0.3">
      <c r="C86" s="10"/>
    </row>
    <row r="87" spans="1:3" x14ac:dyDescent="0.3">
      <c r="C87" s="10"/>
    </row>
    <row r="88" spans="1:3" x14ac:dyDescent="0.3">
      <c r="C88" s="10"/>
    </row>
    <row r="89" spans="1:3" x14ac:dyDescent="0.3">
      <c r="C89" s="10"/>
    </row>
    <row r="90" spans="1:3" x14ac:dyDescent="0.3">
      <c r="C90" s="10"/>
    </row>
    <row r="91" spans="1:3" x14ac:dyDescent="0.3">
      <c r="C91" s="10"/>
    </row>
    <row r="92" spans="1:3" x14ac:dyDescent="0.3">
      <c r="C92" s="10"/>
    </row>
    <row r="93" spans="1:3" x14ac:dyDescent="0.3">
      <c r="C93" s="10"/>
    </row>
    <row r="94" spans="1:3" x14ac:dyDescent="0.3">
      <c r="C94" s="10"/>
    </row>
    <row r="95" spans="1:3" x14ac:dyDescent="0.3">
      <c r="C95" s="10"/>
    </row>
    <row r="96" spans="1:3" x14ac:dyDescent="0.3">
      <c r="C96" s="10"/>
    </row>
    <row r="97" spans="3:3" x14ac:dyDescent="0.3">
      <c r="C97" s="10"/>
    </row>
    <row r="98" spans="3:3" x14ac:dyDescent="0.3">
      <c r="C98" s="10"/>
    </row>
    <row r="99" spans="3:3" x14ac:dyDescent="0.3">
      <c r="C99" s="10"/>
    </row>
    <row r="100" spans="3:3" x14ac:dyDescent="0.3">
      <c r="C100" s="10"/>
    </row>
    <row r="101" spans="3:3" x14ac:dyDescent="0.3">
      <c r="C101" s="10"/>
    </row>
    <row r="102" spans="3:3" x14ac:dyDescent="0.3">
      <c r="C102" s="10"/>
    </row>
    <row r="219" spans="3:3" x14ac:dyDescent="0.3">
      <c r="C219" s="15" t="s">
        <v>29</v>
      </c>
    </row>
  </sheetData>
  <sheetProtection formatCells="0" formatColumns="0" formatRows="0" insertRows="0" deleteRows="0"/>
  <autoFilter ref="C1:C219"/>
  <sortState ref="A6:I28">
    <sortCondition ref="C6:C28"/>
    <sortCondition ref="A6:A28"/>
  </sortState>
  <mergeCells count="2">
    <mergeCell ref="B1:C1"/>
    <mergeCell ref="B2:C2"/>
  </mergeCells>
  <conditionalFormatting sqref="G58:G68 G10:G16 G21:G30 G32:G40">
    <cfRule type="containsText" dxfId="129" priority="211" operator="containsText" text="New Tag Required">
      <formula>NOT(ISERROR(SEARCH("New Tag Required",G10)))</formula>
    </cfRule>
  </conditionalFormatting>
  <conditionalFormatting sqref="D66:D68 D83:D118 D6:D15 D21:D30 D32:D54">
    <cfRule type="containsText" dxfId="128" priority="210" operator="containsText" text="Yes">
      <formula>NOT(ISERROR(SEARCH("Yes",D6)))</formula>
    </cfRule>
  </conditionalFormatting>
  <conditionalFormatting sqref="H58:H118 H219:H440 H10:H16 H21:H30 H32:H54">
    <cfRule type="containsText" dxfId="127" priority="198" operator="containsText" text="New Sign Required">
      <formula>NOT(ISERROR(SEARCH("New Sign Required",H10)))</formula>
    </cfRule>
  </conditionalFormatting>
  <conditionalFormatting sqref="G58:G68 G83:G118 G10:H16 G21:H30 G32:H45 G49:H54 H46:H54">
    <cfRule type="containsText" dxfId="126" priority="197" operator="containsText" text="Action Required">
      <formula>NOT(ISERROR(SEARCH("Action Required",G10)))</formula>
    </cfRule>
  </conditionalFormatting>
  <conditionalFormatting sqref="H58:H118">
    <cfRule type="containsText" dxfId="125" priority="196" operator="containsText" text="Action Required">
      <formula>NOT(ISERROR(SEARCH("Action Required",H58)))</formula>
    </cfRule>
  </conditionalFormatting>
  <conditionalFormatting sqref="G6 G57">
    <cfRule type="containsText" dxfId="124" priority="138" operator="containsText" text="New Tag Required">
      <formula>NOT(ISERROR(SEARCH("New Tag Required",G6)))</formula>
    </cfRule>
  </conditionalFormatting>
  <conditionalFormatting sqref="H6 H57">
    <cfRule type="containsText" dxfId="123" priority="136" operator="containsText" text="New Sign Required">
      <formula>NOT(ISERROR(SEARCH("New Sign Required",H6)))</formula>
    </cfRule>
  </conditionalFormatting>
  <conditionalFormatting sqref="G6 G57">
    <cfRule type="containsText" dxfId="122" priority="135" operator="containsText" text="Action Required">
      <formula>NOT(ISERROR(SEARCH("Action Required",G6)))</formula>
    </cfRule>
  </conditionalFormatting>
  <conditionalFormatting sqref="H6 H57">
    <cfRule type="containsText" dxfId="121" priority="134" operator="containsText" text="Action Required">
      <formula>NOT(ISERROR(SEARCH("Action Required",H6)))</formula>
    </cfRule>
  </conditionalFormatting>
  <conditionalFormatting sqref="G6">
    <cfRule type="containsText" dxfId="120" priority="133" operator="containsText" text="New Tag Required">
      <formula>NOT(ISERROR(SEARCH("New Tag Required",G6)))</formula>
    </cfRule>
  </conditionalFormatting>
  <conditionalFormatting sqref="G6">
    <cfRule type="containsText" dxfId="119" priority="131" operator="containsText" text="Action Required">
      <formula>NOT(ISERROR(SEARCH("Action Required",G6)))</formula>
    </cfRule>
  </conditionalFormatting>
  <conditionalFormatting sqref="D119:D218">
    <cfRule type="containsText" dxfId="118" priority="130" operator="containsText" text="Yes">
      <formula>NOT(ISERROR(SEARCH("Yes",D119)))</formula>
    </cfRule>
  </conditionalFormatting>
  <conditionalFormatting sqref="H119:H218">
    <cfRule type="containsText" dxfId="117" priority="129" operator="containsText" text="New Sign Required">
      <formula>NOT(ISERROR(SEARCH("New Sign Required",H119)))</formula>
    </cfRule>
  </conditionalFormatting>
  <conditionalFormatting sqref="G119:G218">
    <cfRule type="containsText" dxfId="116" priority="128" operator="containsText" text="Action Required">
      <formula>NOT(ISERROR(SEARCH("Action Required",G119)))</formula>
    </cfRule>
  </conditionalFormatting>
  <conditionalFormatting sqref="H119:H218">
    <cfRule type="containsText" dxfId="115" priority="127" operator="containsText" text="Action Required">
      <formula>NOT(ISERROR(SEARCH("Action Required",H119)))</formula>
    </cfRule>
  </conditionalFormatting>
  <conditionalFormatting sqref="G7">
    <cfRule type="containsText" dxfId="114" priority="112" operator="containsText" text="New Tag Required">
      <formula>NOT(ISERROR(SEARCH("New Tag Required",G7)))</formula>
    </cfRule>
  </conditionalFormatting>
  <conditionalFormatting sqref="H7">
    <cfRule type="containsText" dxfId="113" priority="111" operator="containsText" text="New Sign Required">
      <formula>NOT(ISERROR(SEARCH("New Sign Required",H7)))</formula>
    </cfRule>
  </conditionalFormatting>
  <conditionalFormatting sqref="G7">
    <cfRule type="containsText" dxfId="112" priority="110" operator="containsText" text="Action Required">
      <formula>NOT(ISERROR(SEARCH("Action Required",G7)))</formula>
    </cfRule>
  </conditionalFormatting>
  <conditionalFormatting sqref="H7">
    <cfRule type="containsText" dxfId="111" priority="109" operator="containsText" text="Action Required">
      <formula>NOT(ISERROR(SEARCH("Action Required",H7)))</formula>
    </cfRule>
  </conditionalFormatting>
  <conditionalFormatting sqref="G8">
    <cfRule type="containsText" dxfId="110" priority="108" operator="containsText" text="New Tag Required">
      <formula>NOT(ISERROR(SEARCH("New Tag Required",G8)))</formula>
    </cfRule>
  </conditionalFormatting>
  <conditionalFormatting sqref="H8">
    <cfRule type="containsText" dxfId="109" priority="107" operator="containsText" text="New Sign Required">
      <formula>NOT(ISERROR(SEARCH("New Sign Required",H8)))</formula>
    </cfRule>
  </conditionalFormatting>
  <conditionalFormatting sqref="G8">
    <cfRule type="containsText" dxfId="108" priority="106" operator="containsText" text="Action Required">
      <formula>NOT(ISERROR(SEARCH("Action Required",G8)))</formula>
    </cfRule>
  </conditionalFormatting>
  <conditionalFormatting sqref="H8">
    <cfRule type="containsText" dxfId="107" priority="105" operator="containsText" text="Action Required">
      <formula>NOT(ISERROR(SEARCH("Action Required",H8)))</formula>
    </cfRule>
  </conditionalFormatting>
  <conditionalFormatting sqref="J2:N2">
    <cfRule type="cellIs" dxfId="106" priority="104" operator="notEqual">
      <formula>0</formula>
    </cfRule>
  </conditionalFormatting>
  <conditionalFormatting sqref="J6:J54">
    <cfRule type="cellIs" dxfId="105" priority="103" operator="equal">
      <formula>0</formula>
    </cfRule>
  </conditionalFormatting>
  <conditionalFormatting sqref="M6:M54">
    <cfRule type="cellIs" dxfId="104" priority="102" operator="equal">
      <formula>0</formula>
    </cfRule>
  </conditionalFormatting>
  <conditionalFormatting sqref="M6:M54 J6:J54">
    <cfRule type="cellIs" dxfId="103" priority="99" operator="equal">
      <formula>"In Progress"</formula>
    </cfRule>
    <cfRule type="cellIs" dxfId="102" priority="100" operator="equal">
      <formula>"Log Issues"</formula>
    </cfRule>
    <cfRule type="cellIs" dxfId="101" priority="101" operator="equal">
      <formula>"N/A"</formula>
    </cfRule>
  </conditionalFormatting>
  <conditionalFormatting sqref="K6:L54">
    <cfRule type="expression" dxfId="100" priority="98">
      <formula>$J6="Log Issues"</formula>
    </cfRule>
  </conditionalFormatting>
  <conditionalFormatting sqref="N6:N54">
    <cfRule type="expression" dxfId="99" priority="97">
      <formula>$M6="Log Issues"</formula>
    </cfRule>
  </conditionalFormatting>
  <conditionalFormatting sqref="G9">
    <cfRule type="containsText" dxfId="98" priority="96" operator="containsText" text="New Tag Required">
      <formula>NOT(ISERROR(SEARCH("New Tag Required",G9)))</formula>
    </cfRule>
  </conditionalFormatting>
  <conditionalFormatting sqref="H9">
    <cfRule type="containsText" dxfId="97" priority="95" operator="containsText" text="New Sign Required">
      <formula>NOT(ISERROR(SEARCH("New Sign Required",H9)))</formula>
    </cfRule>
  </conditionalFormatting>
  <conditionalFormatting sqref="G9">
    <cfRule type="containsText" dxfId="96" priority="94" operator="containsText" text="Action Required">
      <formula>NOT(ISERROR(SEARCH("Action Required",G9)))</formula>
    </cfRule>
  </conditionalFormatting>
  <conditionalFormatting sqref="H9">
    <cfRule type="containsText" dxfId="95" priority="93" operator="containsText" text="Action Required">
      <formula>NOT(ISERROR(SEARCH("Action Required",H9)))</formula>
    </cfRule>
  </conditionalFormatting>
  <conditionalFormatting sqref="H1:H16 H21:H30 H32:H1048576">
    <cfRule type="containsText" dxfId="94" priority="91" operator="containsText" text="Remove Old Sign">
      <formula>NOT(ISERROR(SEARCH("Remove Old Sign",H1)))</formula>
    </cfRule>
    <cfRule type="containsText" dxfId="93" priority="92" operator="containsText" text="Move Sign to New Location">
      <formula>NOT(ISERROR(SEARCH("Move Sign to New Location",H1)))</formula>
    </cfRule>
  </conditionalFormatting>
  <conditionalFormatting sqref="G83:G1048576 G1:G16 G21:G30 G32:G45 G49:G68">
    <cfRule type="containsText" dxfId="92" priority="90" operator="containsText" text="Remove Old Tag">
      <formula>NOT(ISERROR(SEARCH("Remove Old Tag",G1)))</formula>
    </cfRule>
  </conditionalFormatting>
  <conditionalFormatting sqref="D16">
    <cfRule type="containsText" dxfId="91" priority="88" operator="containsText" text="Yes">
      <formula>NOT(ISERROR(SEARCH("Yes",D16)))</formula>
    </cfRule>
  </conditionalFormatting>
  <conditionalFormatting sqref="H9">
    <cfRule type="containsText" dxfId="90" priority="87" operator="containsText" text="New Sign Required">
      <formula>NOT(ISERROR(SEARCH("New Sign Required",H9)))</formula>
    </cfRule>
  </conditionalFormatting>
  <conditionalFormatting sqref="H9">
    <cfRule type="containsText" dxfId="89" priority="86" operator="containsText" text="Action Required">
      <formula>NOT(ISERROR(SEARCH("Action Required",H9)))</formula>
    </cfRule>
  </conditionalFormatting>
  <conditionalFormatting sqref="H10">
    <cfRule type="containsText" dxfId="88" priority="85" operator="containsText" text="New Sign Required">
      <formula>NOT(ISERROR(SEARCH("New Sign Required",H10)))</formula>
    </cfRule>
  </conditionalFormatting>
  <conditionalFormatting sqref="H10">
    <cfRule type="containsText" dxfId="87" priority="84" operator="containsText" text="Action Required">
      <formula>NOT(ISERROR(SEARCH("Action Required",H10)))</formula>
    </cfRule>
  </conditionalFormatting>
  <conditionalFormatting sqref="H11">
    <cfRule type="containsText" dxfId="86" priority="83" operator="containsText" text="New Sign Required">
      <formula>NOT(ISERROR(SEARCH("New Sign Required",H11)))</formula>
    </cfRule>
  </conditionalFormatting>
  <conditionalFormatting sqref="H11">
    <cfRule type="containsText" dxfId="85" priority="82" operator="containsText" text="Action Required">
      <formula>NOT(ISERROR(SEARCH("Action Required",H11)))</formula>
    </cfRule>
  </conditionalFormatting>
  <conditionalFormatting sqref="H13 H22:H23">
    <cfRule type="containsText" dxfId="84" priority="81" operator="containsText" text="New Sign Required">
      <formula>NOT(ISERROR(SEARCH("New Sign Required",H13)))</formula>
    </cfRule>
  </conditionalFormatting>
  <conditionalFormatting sqref="H13 H22:H23">
    <cfRule type="containsText" dxfId="83" priority="80" operator="containsText" text="Action Required">
      <formula>NOT(ISERROR(SEARCH("Action Required",H13)))</formula>
    </cfRule>
  </conditionalFormatting>
  <conditionalFormatting sqref="H14 H24">
    <cfRule type="containsText" dxfId="82" priority="79" operator="containsText" text="New Sign Required">
      <formula>NOT(ISERROR(SEARCH("New Sign Required",H14)))</formula>
    </cfRule>
  </conditionalFormatting>
  <conditionalFormatting sqref="H14 H24">
    <cfRule type="containsText" dxfId="81" priority="78" operator="containsText" text="Action Required">
      <formula>NOT(ISERROR(SEARCH("Action Required",H14)))</formula>
    </cfRule>
  </conditionalFormatting>
  <conditionalFormatting sqref="H15">
    <cfRule type="containsText" dxfId="80" priority="77" operator="containsText" text="New Sign Required">
      <formula>NOT(ISERROR(SEARCH("New Sign Required",H15)))</formula>
    </cfRule>
  </conditionalFormatting>
  <conditionalFormatting sqref="H15">
    <cfRule type="containsText" dxfId="79" priority="76" operator="containsText" text="Action Required">
      <formula>NOT(ISERROR(SEARCH("Action Required",H15)))</formula>
    </cfRule>
  </conditionalFormatting>
  <conditionalFormatting sqref="H15">
    <cfRule type="containsText" dxfId="78" priority="75" operator="containsText" text="New Sign Required">
      <formula>NOT(ISERROR(SEARCH("New Sign Required",H15)))</formula>
    </cfRule>
  </conditionalFormatting>
  <conditionalFormatting sqref="H15">
    <cfRule type="containsText" dxfId="77" priority="74" operator="containsText" text="Action Required">
      <formula>NOT(ISERROR(SEARCH("Action Required",H15)))</formula>
    </cfRule>
  </conditionalFormatting>
  <conditionalFormatting sqref="H16 H26:H27">
    <cfRule type="containsText" dxfId="76" priority="73" operator="containsText" text="New Sign Required">
      <formula>NOT(ISERROR(SEARCH("New Sign Required",H16)))</formula>
    </cfRule>
  </conditionalFormatting>
  <conditionalFormatting sqref="H16 H26:H27">
    <cfRule type="containsText" dxfId="75" priority="72" operator="containsText" text="Action Required">
      <formula>NOT(ISERROR(SEARCH("Action Required",H16)))</formula>
    </cfRule>
  </conditionalFormatting>
  <conditionalFormatting sqref="H30">
    <cfRule type="containsText" dxfId="74" priority="67" operator="containsText" text="New Sign Required">
      <formula>NOT(ISERROR(SEARCH("New Sign Required",H30)))</formula>
    </cfRule>
  </conditionalFormatting>
  <conditionalFormatting sqref="H30">
    <cfRule type="containsText" dxfId="73" priority="66" operator="containsText" text="Action Required">
      <formula>NOT(ISERROR(SEARCH("Action Required",H30)))</formula>
    </cfRule>
  </conditionalFormatting>
  <conditionalFormatting sqref="H32">
    <cfRule type="containsText" dxfId="72" priority="65" operator="containsText" text="New Sign Required">
      <formula>NOT(ISERROR(SEARCH("New Sign Required",H32)))</formula>
    </cfRule>
  </conditionalFormatting>
  <conditionalFormatting sqref="H32">
    <cfRule type="containsText" dxfId="71" priority="64" operator="containsText" text="Action Required">
      <formula>NOT(ISERROR(SEARCH("Action Required",H32)))</formula>
    </cfRule>
  </conditionalFormatting>
  <conditionalFormatting sqref="H32">
    <cfRule type="containsText" dxfId="70" priority="63" operator="containsText" text="New Sign Required">
      <formula>NOT(ISERROR(SEARCH("New Sign Required",H32)))</formula>
    </cfRule>
  </conditionalFormatting>
  <conditionalFormatting sqref="H32">
    <cfRule type="containsText" dxfId="69" priority="62" operator="containsText" text="Action Required">
      <formula>NOT(ISERROR(SEARCH("Action Required",H32)))</formula>
    </cfRule>
  </conditionalFormatting>
  <conditionalFormatting sqref="H33">
    <cfRule type="containsText" dxfId="68" priority="61" operator="containsText" text="New Sign Required">
      <formula>NOT(ISERROR(SEARCH("New Sign Required",H33)))</formula>
    </cfRule>
  </conditionalFormatting>
  <conditionalFormatting sqref="H33">
    <cfRule type="containsText" dxfId="67" priority="60" operator="containsText" text="Action Required">
      <formula>NOT(ISERROR(SEARCH("Action Required",H33)))</formula>
    </cfRule>
  </conditionalFormatting>
  <conditionalFormatting sqref="H39 H49">
    <cfRule type="containsText" dxfId="66" priority="57" operator="containsText" text="New Sign Required">
      <formula>NOT(ISERROR(SEARCH("New Sign Required",H39)))</formula>
    </cfRule>
  </conditionalFormatting>
  <conditionalFormatting sqref="H39 H49">
    <cfRule type="containsText" dxfId="65" priority="56" operator="containsText" text="Action Required">
      <formula>NOT(ISERROR(SEARCH("Action Required",H39)))</formula>
    </cfRule>
  </conditionalFormatting>
  <conditionalFormatting sqref="H34:H35 H40">
    <cfRule type="containsText" dxfId="64" priority="55" operator="containsText" text="New Sign Required">
      <formula>NOT(ISERROR(SEARCH("New Sign Required",H34)))</formula>
    </cfRule>
  </conditionalFormatting>
  <conditionalFormatting sqref="H34:H35 H40">
    <cfRule type="containsText" dxfId="63" priority="54" operator="containsText" text="Action Required">
      <formula>NOT(ISERROR(SEARCH("Action Required",H34)))</formula>
    </cfRule>
  </conditionalFormatting>
  <conditionalFormatting sqref="H41 H50">
    <cfRule type="containsText" dxfId="62" priority="53" operator="containsText" text="New Sign Required">
      <formula>NOT(ISERROR(SEARCH("New Sign Required",H41)))</formula>
    </cfRule>
  </conditionalFormatting>
  <conditionalFormatting sqref="H41 H50">
    <cfRule type="containsText" dxfId="61" priority="52" operator="containsText" text="Action Required">
      <formula>NOT(ISERROR(SEARCH("Action Required",H41)))</formula>
    </cfRule>
  </conditionalFormatting>
  <conditionalFormatting sqref="H41 H50">
    <cfRule type="containsText" dxfId="60" priority="51" operator="containsText" text="New Sign Required">
      <formula>NOT(ISERROR(SEARCH("New Sign Required",H41)))</formula>
    </cfRule>
  </conditionalFormatting>
  <conditionalFormatting sqref="H41 H50">
    <cfRule type="containsText" dxfId="59" priority="50" operator="containsText" text="Action Required">
      <formula>NOT(ISERROR(SEARCH("Action Required",H41)))</formula>
    </cfRule>
  </conditionalFormatting>
  <conditionalFormatting sqref="H42">
    <cfRule type="containsText" dxfId="58" priority="49" operator="containsText" text="New Sign Required">
      <formula>NOT(ISERROR(SEARCH("New Sign Required",H42)))</formula>
    </cfRule>
  </conditionalFormatting>
  <conditionalFormatting sqref="H42">
    <cfRule type="containsText" dxfId="57" priority="48" operator="containsText" text="Action Required">
      <formula>NOT(ISERROR(SEARCH("Action Required",H42)))</formula>
    </cfRule>
  </conditionalFormatting>
  <conditionalFormatting sqref="H36 H43 H52">
    <cfRule type="containsText" dxfId="56" priority="47" operator="containsText" text="New Sign Required">
      <formula>NOT(ISERROR(SEARCH("New Sign Required",H36)))</formula>
    </cfRule>
  </conditionalFormatting>
  <conditionalFormatting sqref="H36 H43 H52">
    <cfRule type="containsText" dxfId="55" priority="46" operator="containsText" text="Action Required">
      <formula>NOT(ISERROR(SEARCH("Action Required",H36)))</formula>
    </cfRule>
  </conditionalFormatting>
  <conditionalFormatting sqref="H19:H20">
    <cfRule type="containsText" dxfId="54" priority="17" operator="containsText" text="Action Required">
      <formula>NOT(ISERROR(SEARCH("Action Required",H19)))</formula>
    </cfRule>
  </conditionalFormatting>
  <conditionalFormatting sqref="G17">
    <cfRule type="containsText" dxfId="53" priority="43" operator="containsText" text="New Tag Required">
      <formula>NOT(ISERROR(SEARCH("New Tag Required",G17)))</formula>
    </cfRule>
  </conditionalFormatting>
  <conditionalFormatting sqref="G17">
    <cfRule type="containsText" dxfId="52" priority="42" operator="containsText" text="Action Required">
      <formula>NOT(ISERROR(SEARCH("Action Required",G17)))</formula>
    </cfRule>
  </conditionalFormatting>
  <conditionalFormatting sqref="G17">
    <cfRule type="containsText" dxfId="51" priority="41" operator="containsText" text="Remove Old Tag">
      <formula>NOT(ISERROR(SEARCH("Remove Old Tag",G17)))</formula>
    </cfRule>
  </conditionalFormatting>
  <conditionalFormatting sqref="G18">
    <cfRule type="containsText" dxfId="50" priority="40" operator="containsText" text="New Tag Required">
      <formula>NOT(ISERROR(SEARCH("New Tag Required",G18)))</formula>
    </cfRule>
  </conditionalFormatting>
  <conditionalFormatting sqref="G18">
    <cfRule type="containsText" dxfId="49" priority="39" operator="containsText" text="Action Required">
      <formula>NOT(ISERROR(SEARCH("Action Required",G18)))</formula>
    </cfRule>
  </conditionalFormatting>
  <conditionalFormatting sqref="G18">
    <cfRule type="containsText" dxfId="48" priority="38" operator="containsText" text="Remove Old Tag">
      <formula>NOT(ISERROR(SEARCH("Remove Old Tag",G18)))</formula>
    </cfRule>
  </conditionalFormatting>
  <conditionalFormatting sqref="G19:G20">
    <cfRule type="containsText" dxfId="47" priority="37" operator="containsText" text="New Tag Required">
      <formula>NOT(ISERROR(SEARCH("New Tag Required",G19)))</formula>
    </cfRule>
  </conditionalFormatting>
  <conditionalFormatting sqref="G19:G20">
    <cfRule type="containsText" dxfId="46" priority="36" operator="containsText" text="Action Required">
      <formula>NOT(ISERROR(SEARCH("Action Required",G19)))</formula>
    </cfRule>
  </conditionalFormatting>
  <conditionalFormatting sqref="G19:G20">
    <cfRule type="containsText" dxfId="45" priority="35" operator="containsText" text="Remove Old Tag">
      <formula>NOT(ISERROR(SEARCH("Remove Old Tag",G19)))</formula>
    </cfRule>
  </conditionalFormatting>
  <conditionalFormatting sqref="H17">
    <cfRule type="containsText" dxfId="44" priority="34" operator="containsText" text="New Sign Required">
      <formula>NOT(ISERROR(SEARCH("New Sign Required",H17)))</formula>
    </cfRule>
  </conditionalFormatting>
  <conditionalFormatting sqref="H17">
    <cfRule type="containsText" dxfId="43" priority="33" operator="containsText" text="Action Required">
      <formula>NOT(ISERROR(SEARCH("Action Required",H17)))</formula>
    </cfRule>
  </conditionalFormatting>
  <conditionalFormatting sqref="H17">
    <cfRule type="containsText" dxfId="42" priority="31" operator="containsText" text="Remove Old Sign">
      <formula>NOT(ISERROR(SEARCH("Remove Old Sign",H17)))</formula>
    </cfRule>
    <cfRule type="containsText" dxfId="41" priority="32" operator="containsText" text="Move Sign to New Location">
      <formula>NOT(ISERROR(SEARCH("Move Sign to New Location",H17)))</formula>
    </cfRule>
  </conditionalFormatting>
  <conditionalFormatting sqref="H17">
    <cfRule type="containsText" dxfId="40" priority="30" operator="containsText" text="New Sign Required">
      <formula>NOT(ISERROR(SEARCH("New Sign Required",H17)))</formula>
    </cfRule>
  </conditionalFormatting>
  <conditionalFormatting sqref="H17">
    <cfRule type="containsText" dxfId="39" priority="29" operator="containsText" text="Action Required">
      <formula>NOT(ISERROR(SEARCH("Action Required",H17)))</formula>
    </cfRule>
  </conditionalFormatting>
  <conditionalFormatting sqref="H18">
    <cfRule type="containsText" dxfId="38" priority="28" operator="containsText" text="New Sign Required">
      <formula>NOT(ISERROR(SEARCH("New Sign Required",H18)))</formula>
    </cfRule>
  </conditionalFormatting>
  <conditionalFormatting sqref="H18">
    <cfRule type="containsText" dxfId="37" priority="27" operator="containsText" text="Action Required">
      <formula>NOT(ISERROR(SEARCH("Action Required",H18)))</formula>
    </cfRule>
  </conditionalFormatting>
  <conditionalFormatting sqref="H18">
    <cfRule type="containsText" dxfId="36" priority="25" operator="containsText" text="Remove Old Sign">
      <formula>NOT(ISERROR(SEARCH("Remove Old Sign",H18)))</formula>
    </cfRule>
    <cfRule type="containsText" dxfId="35" priority="26" operator="containsText" text="Move Sign to New Location">
      <formula>NOT(ISERROR(SEARCH("Move Sign to New Location",H18)))</formula>
    </cfRule>
  </conditionalFormatting>
  <conditionalFormatting sqref="H18">
    <cfRule type="containsText" dxfId="34" priority="24" operator="containsText" text="New Sign Required">
      <formula>NOT(ISERROR(SEARCH("New Sign Required",H18)))</formula>
    </cfRule>
  </conditionalFormatting>
  <conditionalFormatting sqref="H18">
    <cfRule type="containsText" dxfId="33" priority="23" operator="containsText" text="Action Required">
      <formula>NOT(ISERROR(SEARCH("Action Required",H18)))</formula>
    </cfRule>
  </conditionalFormatting>
  <conditionalFormatting sqref="H19:H20">
    <cfRule type="containsText" dxfId="32" priority="22" operator="containsText" text="New Sign Required">
      <formula>NOT(ISERROR(SEARCH("New Sign Required",H19)))</formula>
    </cfRule>
  </conditionalFormatting>
  <conditionalFormatting sqref="H19:H20">
    <cfRule type="containsText" dxfId="31" priority="21" operator="containsText" text="Action Required">
      <formula>NOT(ISERROR(SEARCH("Action Required",H19)))</formula>
    </cfRule>
  </conditionalFormatting>
  <conditionalFormatting sqref="H19:H20">
    <cfRule type="containsText" dxfId="30" priority="19" operator="containsText" text="Remove Old Sign">
      <formula>NOT(ISERROR(SEARCH("Remove Old Sign",H19)))</formula>
    </cfRule>
    <cfRule type="containsText" dxfId="29" priority="20" operator="containsText" text="Move Sign to New Location">
      <formula>NOT(ISERROR(SEARCH("Move Sign to New Location",H19)))</formula>
    </cfRule>
  </conditionalFormatting>
  <conditionalFormatting sqref="H19:H20">
    <cfRule type="containsText" dxfId="28" priority="18" operator="containsText" text="New Sign Required">
      <formula>NOT(ISERROR(SEARCH("New Sign Required",H19)))</formula>
    </cfRule>
  </conditionalFormatting>
  <conditionalFormatting sqref="G31">
    <cfRule type="containsText" dxfId="27" priority="16" operator="containsText" text="New Tag Required">
      <formula>NOT(ISERROR(SEARCH("New Tag Required",G31)))</formula>
    </cfRule>
  </conditionalFormatting>
  <conditionalFormatting sqref="G31">
    <cfRule type="containsText" dxfId="26" priority="15" operator="containsText" text="Action Required">
      <formula>NOT(ISERROR(SEARCH("Action Required",G31)))</formula>
    </cfRule>
  </conditionalFormatting>
  <conditionalFormatting sqref="G31">
    <cfRule type="containsText" dxfId="25" priority="14" operator="containsText" text="Remove Old Tag">
      <formula>NOT(ISERROR(SEARCH("Remove Old Tag",G31)))</formula>
    </cfRule>
  </conditionalFormatting>
  <conditionalFormatting sqref="H31">
    <cfRule type="containsText" dxfId="24" priority="8" operator="containsText" text="Action Required">
      <formula>NOT(ISERROR(SEARCH("Action Required",H31)))</formula>
    </cfRule>
  </conditionalFormatting>
  <conditionalFormatting sqref="H31">
    <cfRule type="containsText" dxfId="23" priority="13" operator="containsText" text="New Sign Required">
      <formula>NOT(ISERROR(SEARCH("New Sign Required",H31)))</formula>
    </cfRule>
  </conditionalFormatting>
  <conditionalFormatting sqref="H31">
    <cfRule type="containsText" dxfId="22" priority="12" operator="containsText" text="Action Required">
      <formula>NOT(ISERROR(SEARCH("Action Required",H31)))</formula>
    </cfRule>
  </conditionalFormatting>
  <conditionalFormatting sqref="H31">
    <cfRule type="containsText" dxfId="21" priority="10" operator="containsText" text="Remove Old Sign">
      <formula>NOT(ISERROR(SEARCH("Remove Old Sign",H31)))</formula>
    </cfRule>
    <cfRule type="containsText" dxfId="20" priority="11" operator="containsText" text="Move Sign to New Location">
      <formula>NOT(ISERROR(SEARCH("Move Sign to New Location",H31)))</formula>
    </cfRule>
  </conditionalFormatting>
  <conditionalFormatting sqref="H31">
    <cfRule type="containsText" dxfId="19" priority="9" operator="containsText" text="New Sign Required">
      <formula>NOT(ISERROR(SEARCH("New Sign Required",H31)))</formula>
    </cfRule>
  </conditionalFormatting>
  <conditionalFormatting sqref="G46">
    <cfRule type="containsText" dxfId="18" priority="7" operator="containsText" text="New Tag Required">
      <formula>NOT(ISERROR(SEARCH("New Tag Required",G46)))</formula>
    </cfRule>
  </conditionalFormatting>
  <conditionalFormatting sqref="G46">
    <cfRule type="containsText" dxfId="17" priority="6" operator="containsText" text="Action Required">
      <formula>NOT(ISERROR(SEARCH("Action Required",G46)))</formula>
    </cfRule>
  </conditionalFormatting>
  <conditionalFormatting sqref="G46">
    <cfRule type="containsText" dxfId="16" priority="5" operator="containsText" text="Remove Old Tag">
      <formula>NOT(ISERROR(SEARCH("Remove Old Tag",G46)))</formula>
    </cfRule>
  </conditionalFormatting>
  <conditionalFormatting sqref="G47:G48">
    <cfRule type="containsText" dxfId="15" priority="4" operator="containsText" text="New Tag Required">
      <formula>NOT(ISERROR(SEARCH("New Tag Required",G47)))</formula>
    </cfRule>
  </conditionalFormatting>
  <conditionalFormatting sqref="G47:G48">
    <cfRule type="containsText" dxfId="14" priority="3" operator="containsText" text="Action Required">
      <formula>NOT(ISERROR(SEARCH("Action Required",G47)))</formula>
    </cfRule>
  </conditionalFormatting>
  <conditionalFormatting sqref="G47:G48">
    <cfRule type="containsText" dxfId="13" priority="2" operator="containsText" text="Remove Old Tag">
      <formula>NOT(ISERROR(SEARCH("Remove Old Tag",G47)))</formula>
    </cfRule>
  </conditionalFormatting>
  <conditionalFormatting sqref="G43">
    <cfRule type="containsText" dxfId="12" priority="1" operator="containsText" text="New Tag Required">
      <formula>NOT(ISERROR(SEARCH("New Tag Required",G43)))</formula>
    </cfRule>
  </conditionalFormatting>
  <dataValidations count="2">
    <dataValidation type="list" allowBlank="1" showInputMessage="1" showErrorMessage="1" sqref="D66:D68 D83:D93 D6:D16 D21:D30 D32:D54">
      <formula1>YesNo</formula1>
    </dataValidation>
    <dataValidation type="list" allowBlank="1" showInputMessage="1" showErrorMessage="1" sqref="H219:H42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H57:H218 H36:H54</xm:sqref>
        </x14:dataValidation>
        <x14:dataValidation type="list" allowBlank="1" showInputMessage="1" showErrorMessage="1">
          <x14:formula1>
            <xm:f>Lookup!$A$1:$A$4</xm:f>
          </x14:formula1>
          <xm:sqref>G57:G68 G83:G218 G38:G45 G49:G54</xm:sqref>
        </x14:dataValidation>
        <x14:dataValidation type="list" allowBlank="1" showInputMessage="1">
          <x14:formula1>
            <xm:f>Lookup!$E$1:$E$19</xm:f>
          </x14:formula1>
          <xm:sqref>C66:C68 C83:C218 C6:C16 C21:C54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G46:G48 G6:G37</xm:sqref>
        </x14:dataValidation>
        <x14:dataValidation type="list" allowBlank="1" showInputMessage="1" showErrorMessage="1">
          <x14:formula1>
            <xm:f>[2]Lookup!#REF!</xm:f>
          </x14:formula1>
          <xm:sqref>O6:O54</xm:sqref>
        </x14:dataValidation>
        <x14:dataValidation type="list" allowBlank="1" showInputMessage="1" showErrorMessage="1">
          <x14:formula1>
            <xm:f>Lookup!$F$1:$F$7</xm:f>
          </x14:formula1>
          <xm:sqref>J6:J54</xm:sqref>
        </x14:dataValidation>
        <x14:dataValidation type="list" allowBlank="1" showInputMessage="1" showErrorMessage="1">
          <x14:formula1>
            <xm:f>Lookup!$F$1:$F$8</xm:f>
          </x14:formula1>
          <xm:sqref>M6:M54</xm:sqref>
        </x14:dataValidation>
        <x14:dataValidation type="list" allowBlank="1" showInputMessage="1" showErrorMessage="1">
          <x14:formula1>
            <xm:f>Lookup!$D$1:$D$10</xm:f>
          </x14:formula1>
          <xm:sqref>H6:H35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6"/>
  <sheetViews>
    <sheetView zoomScale="90" zoomScaleNormal="90" workbookViewId="0">
      <selection activeCell="C10" sqref="C10:C21"/>
    </sheetView>
  </sheetViews>
  <sheetFormatPr defaultColWidth="9.109375" defaultRowHeight="14.4" x14ac:dyDescent="0.3"/>
  <cols>
    <col min="1" max="1" width="22.44140625" style="43" bestFit="1" customWidth="1"/>
    <col min="2" max="2" width="30.109375" style="43" customWidth="1"/>
    <col min="3" max="3" width="24" style="36" customWidth="1"/>
    <col min="4" max="4" width="14.33203125" style="36" bestFit="1" customWidth="1"/>
    <col min="5" max="5" width="13.6640625" style="36" customWidth="1"/>
    <col min="6" max="6" width="13.33203125" style="36" bestFit="1" customWidth="1"/>
    <col min="7" max="8" width="18.5546875" style="36" customWidth="1"/>
    <col min="9" max="10" width="26.88671875" style="37" customWidth="1"/>
    <col min="11" max="16384" width="9.109375" style="36"/>
  </cols>
  <sheetData>
    <row r="1" spans="1:10" x14ac:dyDescent="0.3">
      <c r="A1" s="32" t="s">
        <v>7</v>
      </c>
      <c r="B1" s="33" t="str">
        <f>'KD Changes'!B1:C1</f>
        <v>0012</v>
      </c>
      <c r="C1" s="34"/>
      <c r="D1" s="16" t="s">
        <v>10</v>
      </c>
      <c r="E1" s="35">
        <f>'KD Changes'!G1</f>
        <v>42537</v>
      </c>
    </row>
    <row r="2" spans="1:10" ht="15" customHeight="1" x14ac:dyDescent="0.3">
      <c r="A2" s="38" t="s">
        <v>8</v>
      </c>
      <c r="B2" s="39" t="str">
        <f>VLOOKUP(B1,[1]BuildingList!A:B,2,FALSE)</f>
        <v>Blazer Hall</v>
      </c>
      <c r="C2" s="40"/>
      <c r="D2" s="41" t="s">
        <v>12</v>
      </c>
      <c r="E2" s="42" t="str">
        <f>'KD Changes'!G2</f>
        <v>Aaron Newell</v>
      </c>
    </row>
    <row r="5" spans="1:10" s="28" customFormat="1" ht="24" customHeight="1" thickBot="1" x14ac:dyDescent="0.35">
      <c r="A5" s="26" t="s">
        <v>59</v>
      </c>
      <c r="B5" s="27" t="s">
        <v>60</v>
      </c>
      <c r="C5" s="27" t="s">
        <v>61</v>
      </c>
      <c r="D5" s="27" t="s">
        <v>62</v>
      </c>
      <c r="E5" s="27" t="s">
        <v>17</v>
      </c>
    </row>
    <row r="6" spans="1:10" ht="15" thickTop="1" x14ac:dyDescent="0.3">
      <c r="A6" s="72" t="s">
        <v>99</v>
      </c>
      <c r="B6" s="73" t="s">
        <v>100</v>
      </c>
      <c r="C6" s="36" t="s">
        <v>65</v>
      </c>
      <c r="G6" s="28"/>
      <c r="H6" s="28"/>
      <c r="I6" s="36"/>
      <c r="J6" s="36"/>
    </row>
    <row r="7" spans="1:10" x14ac:dyDescent="0.3">
      <c r="A7" s="72" t="s">
        <v>101</v>
      </c>
      <c r="B7" s="73" t="s">
        <v>102</v>
      </c>
      <c r="C7" s="36" t="s">
        <v>65</v>
      </c>
      <c r="G7" s="28"/>
      <c r="H7" s="28"/>
      <c r="I7" s="36"/>
      <c r="J7" s="36"/>
    </row>
    <row r="8" spans="1:10" ht="15" customHeight="1" x14ac:dyDescent="0.3">
      <c r="A8" s="72" t="s">
        <v>103</v>
      </c>
      <c r="B8" s="73" t="s">
        <v>104</v>
      </c>
      <c r="C8" s="36" t="s">
        <v>65</v>
      </c>
      <c r="G8" s="28"/>
      <c r="H8" s="28"/>
      <c r="I8" s="36"/>
      <c r="J8" s="36"/>
    </row>
    <row r="9" spans="1:10" x14ac:dyDescent="0.3">
      <c r="A9" s="72" t="s">
        <v>105</v>
      </c>
      <c r="B9" s="73" t="s">
        <v>106</v>
      </c>
      <c r="C9" s="36" t="s">
        <v>65</v>
      </c>
      <c r="G9" s="28"/>
      <c r="H9" s="28"/>
      <c r="I9" s="36"/>
      <c r="J9" s="36"/>
    </row>
    <row r="10" spans="1:10" x14ac:dyDescent="0.3">
      <c r="A10" s="72" t="s">
        <v>107</v>
      </c>
      <c r="B10" s="73" t="s">
        <v>108</v>
      </c>
      <c r="C10" s="36" t="s">
        <v>65</v>
      </c>
      <c r="F10" s="45"/>
      <c r="G10" s="28"/>
      <c r="H10" s="28"/>
    </row>
    <row r="11" spans="1:10" x14ac:dyDescent="0.3">
      <c r="A11" s="72" t="s">
        <v>109</v>
      </c>
      <c r="B11" s="73" t="s">
        <v>110</v>
      </c>
      <c r="C11" s="36" t="s">
        <v>65</v>
      </c>
      <c r="F11" s="45"/>
      <c r="G11" s="28"/>
      <c r="H11" s="28"/>
    </row>
    <row r="12" spans="1:10" x14ac:dyDescent="0.3">
      <c r="A12" s="72" t="s">
        <v>111</v>
      </c>
      <c r="B12" s="73" t="s">
        <v>112</v>
      </c>
      <c r="C12" s="36" t="s">
        <v>65</v>
      </c>
      <c r="F12" s="45"/>
      <c r="G12" s="28"/>
      <c r="H12" s="28"/>
    </row>
    <row r="13" spans="1:10" x14ac:dyDescent="0.3">
      <c r="A13" s="72" t="s">
        <v>113</v>
      </c>
      <c r="B13" s="73" t="s">
        <v>114</v>
      </c>
      <c r="C13" s="36" t="s">
        <v>65</v>
      </c>
      <c r="F13" s="45"/>
      <c r="G13" s="28"/>
      <c r="H13" s="28"/>
    </row>
    <row r="14" spans="1:10" x14ac:dyDescent="0.3">
      <c r="A14" s="72" t="s">
        <v>115</v>
      </c>
      <c r="B14" s="73" t="s">
        <v>116</v>
      </c>
      <c r="C14" s="36" t="s">
        <v>65</v>
      </c>
      <c r="F14" s="45"/>
      <c r="G14" s="28"/>
      <c r="H14" s="28"/>
    </row>
    <row r="15" spans="1:10" x14ac:dyDescent="0.3">
      <c r="A15" s="72" t="s">
        <v>117</v>
      </c>
      <c r="B15" s="73" t="s">
        <v>118</v>
      </c>
      <c r="C15" s="36" t="s">
        <v>65</v>
      </c>
      <c r="F15" s="45"/>
      <c r="G15" s="28"/>
      <c r="H15" s="28"/>
    </row>
    <row r="16" spans="1:10" x14ac:dyDescent="0.3">
      <c r="A16" s="72" t="s">
        <v>119</v>
      </c>
      <c r="B16" s="73" t="s">
        <v>120</v>
      </c>
      <c r="C16" s="36" t="s">
        <v>65</v>
      </c>
      <c r="F16" s="45"/>
      <c r="G16" s="28"/>
      <c r="H16" s="28"/>
    </row>
    <row r="17" spans="1:8" x14ac:dyDescent="0.3">
      <c r="A17" s="72" t="s">
        <v>121</v>
      </c>
      <c r="B17" s="73" t="s">
        <v>122</v>
      </c>
      <c r="C17" s="36" t="s">
        <v>65</v>
      </c>
      <c r="F17" s="45"/>
      <c r="G17" s="28"/>
      <c r="H17" s="28"/>
    </row>
    <row r="18" spans="1:8" x14ac:dyDescent="0.3">
      <c r="A18" s="72" t="s">
        <v>123</v>
      </c>
      <c r="B18" s="73" t="s">
        <v>124</v>
      </c>
      <c r="C18" s="36" t="s">
        <v>65</v>
      </c>
      <c r="F18" s="46"/>
      <c r="G18" s="28"/>
      <c r="H18" s="28"/>
    </row>
    <row r="19" spans="1:8" x14ac:dyDescent="0.3">
      <c r="A19" s="72" t="s">
        <v>125</v>
      </c>
      <c r="B19" s="73" t="s">
        <v>126</v>
      </c>
      <c r="C19" s="36" t="s">
        <v>65</v>
      </c>
      <c r="F19" s="45"/>
      <c r="G19" s="28"/>
      <c r="H19" s="28"/>
    </row>
    <row r="20" spans="1:8" x14ac:dyDescent="0.3">
      <c r="A20" s="72" t="s">
        <v>127</v>
      </c>
      <c r="B20" s="73" t="s">
        <v>128</v>
      </c>
      <c r="C20" s="36" t="s">
        <v>65</v>
      </c>
      <c r="F20" s="45"/>
      <c r="G20" s="28"/>
      <c r="H20" s="28"/>
    </row>
    <row r="21" spans="1:8" x14ac:dyDescent="0.3">
      <c r="A21" s="72" t="s">
        <v>129</v>
      </c>
      <c r="B21" s="73" t="s">
        <v>130</v>
      </c>
      <c r="C21" s="36" t="s">
        <v>65</v>
      </c>
      <c r="F21" s="45"/>
      <c r="G21" s="28"/>
      <c r="H21" s="28"/>
    </row>
    <row r="22" spans="1:8" x14ac:dyDescent="0.3">
      <c r="A22" s="36"/>
      <c r="B22" s="36"/>
      <c r="F22" s="45"/>
      <c r="G22" s="28"/>
      <c r="H22" s="28"/>
    </row>
    <row r="23" spans="1:8" x14ac:dyDescent="0.3">
      <c r="A23" s="36"/>
      <c r="B23" s="36"/>
      <c r="F23" s="45"/>
      <c r="G23" s="28"/>
      <c r="H23" s="28"/>
    </row>
    <row r="24" spans="1:8" x14ac:dyDescent="0.3">
      <c r="A24" s="36"/>
      <c r="B24" s="36"/>
      <c r="F24" s="45"/>
      <c r="G24" s="28"/>
      <c r="H24" s="28"/>
    </row>
    <row r="25" spans="1:8" x14ac:dyDescent="0.3">
      <c r="A25" s="36"/>
      <c r="B25" s="36"/>
      <c r="F25" s="45"/>
      <c r="G25" s="28"/>
      <c r="H25" s="28"/>
    </row>
    <row r="26" spans="1:8" x14ac:dyDescent="0.3">
      <c r="A26" s="36"/>
      <c r="B26" s="36"/>
      <c r="F26" s="45"/>
      <c r="G26" s="28"/>
      <c r="H26" s="28"/>
    </row>
    <row r="27" spans="1:8" x14ac:dyDescent="0.3">
      <c r="A27" s="36"/>
      <c r="B27" s="36"/>
      <c r="F27" s="45"/>
      <c r="G27" s="28"/>
      <c r="H27" s="28"/>
    </row>
    <row r="28" spans="1:8" x14ac:dyDescent="0.3">
      <c r="A28" s="44"/>
      <c r="E28" s="45"/>
      <c r="F28" s="45"/>
      <c r="G28" s="28"/>
      <c r="H28" s="28"/>
    </row>
    <row r="29" spans="1:8" x14ac:dyDescent="0.3">
      <c r="A29" s="44"/>
      <c r="E29" s="45"/>
      <c r="F29" s="45"/>
      <c r="G29" s="28"/>
      <c r="H29" s="28"/>
    </row>
    <row r="30" spans="1:8" x14ac:dyDescent="0.3">
      <c r="A30" s="44"/>
      <c r="E30" s="45"/>
      <c r="F30" s="45"/>
      <c r="G30" s="28"/>
      <c r="H30" s="28"/>
    </row>
    <row r="31" spans="1:8" x14ac:dyDescent="0.3">
      <c r="A31" s="44"/>
      <c r="E31" s="45"/>
      <c r="F31" s="45"/>
      <c r="G31" s="28"/>
      <c r="H31" s="28"/>
    </row>
    <row r="32" spans="1:8" x14ac:dyDescent="0.3">
      <c r="A32" s="44"/>
      <c r="E32" s="45"/>
      <c r="F32" s="45"/>
      <c r="G32" s="28"/>
      <c r="H32" s="28"/>
    </row>
    <row r="33" spans="1:8" x14ac:dyDescent="0.3">
      <c r="A33" s="44"/>
      <c r="E33" s="45"/>
      <c r="F33" s="45"/>
      <c r="G33" s="28"/>
      <c r="H33" s="28"/>
    </row>
    <row r="34" spans="1:8" x14ac:dyDescent="0.3">
      <c r="A34" s="44"/>
      <c r="E34" s="45"/>
      <c r="F34" s="45"/>
      <c r="G34" s="28"/>
      <c r="H34" s="28"/>
    </row>
    <row r="35" spans="1:8" x14ac:dyDescent="0.3">
      <c r="A35" s="44"/>
      <c r="E35" s="45"/>
      <c r="F35" s="45"/>
      <c r="G35" s="28"/>
      <c r="H35" s="28"/>
    </row>
    <row r="36" spans="1:8" x14ac:dyDescent="0.3">
      <c r="A36" s="44"/>
      <c r="E36" s="45"/>
      <c r="F36" s="45"/>
      <c r="G36" s="45"/>
    </row>
    <row r="37" spans="1:8" x14ac:dyDescent="0.3">
      <c r="A37" s="44"/>
      <c r="E37" s="45"/>
      <c r="F37" s="45"/>
      <c r="G37" s="45"/>
    </row>
    <row r="38" spans="1:8" x14ac:dyDescent="0.3">
      <c r="A38" s="47"/>
      <c r="E38" s="45"/>
      <c r="F38" s="48"/>
      <c r="G38" s="45"/>
    </row>
    <row r="39" spans="1:8" x14ac:dyDescent="0.3">
      <c r="A39" s="47"/>
      <c r="E39" s="45"/>
      <c r="F39" s="48"/>
      <c r="G39" s="45"/>
    </row>
    <row r="40" spans="1:8" x14ac:dyDescent="0.3">
      <c r="A40" s="47"/>
      <c r="E40" s="45"/>
      <c r="F40" s="49"/>
      <c r="G40" s="45"/>
    </row>
    <row r="41" spans="1:8" x14ac:dyDescent="0.3">
      <c r="A41" s="44"/>
      <c r="E41" s="45"/>
      <c r="F41" s="48"/>
      <c r="G41" s="45"/>
    </row>
    <row r="42" spans="1:8" x14ac:dyDescent="0.3">
      <c r="A42" s="44"/>
      <c r="E42" s="45"/>
      <c r="F42" s="48"/>
      <c r="G42" s="45"/>
    </row>
    <row r="43" spans="1:8" x14ac:dyDescent="0.3">
      <c r="A43" s="50"/>
      <c r="E43" s="45"/>
      <c r="F43" s="45"/>
      <c r="G43" s="45"/>
    </row>
    <row r="44" spans="1:8" x14ac:dyDescent="0.3">
      <c r="A44" s="50"/>
      <c r="E44" s="45"/>
      <c r="F44" s="45"/>
      <c r="G44" s="45"/>
    </row>
    <row r="45" spans="1:8" x14ac:dyDescent="0.3">
      <c r="A45" s="50"/>
      <c r="E45" s="45"/>
      <c r="F45" s="45"/>
      <c r="G45" s="45"/>
    </row>
    <row r="46" spans="1:8" x14ac:dyDescent="0.3">
      <c r="A46" s="50"/>
      <c r="E46" s="45"/>
      <c r="F46" s="45"/>
      <c r="G46" s="45"/>
    </row>
    <row r="47" spans="1:8" x14ac:dyDescent="0.3">
      <c r="A47" s="50"/>
      <c r="C47" s="37"/>
      <c r="E47" s="45"/>
      <c r="F47" s="46"/>
      <c r="G47" s="45"/>
    </row>
    <row r="48" spans="1:8" x14ac:dyDescent="0.3">
      <c r="A48" s="50"/>
      <c r="C48" s="37"/>
      <c r="E48" s="45"/>
      <c r="F48" s="45"/>
      <c r="G48" s="45"/>
    </row>
    <row r="49" spans="1:7" x14ac:dyDescent="0.3">
      <c r="A49" s="50"/>
      <c r="C49" s="37"/>
      <c r="E49" s="45"/>
      <c r="F49" s="45"/>
      <c r="G49" s="45"/>
    </row>
    <row r="50" spans="1:7" x14ac:dyDescent="0.3">
      <c r="A50" s="44"/>
      <c r="C50" s="37"/>
      <c r="E50" s="45"/>
      <c r="F50" s="45"/>
      <c r="G50" s="45"/>
    </row>
    <row r="51" spans="1:7" x14ac:dyDescent="0.3">
      <c r="A51" s="44"/>
      <c r="C51" s="37"/>
    </row>
    <row r="52" spans="1:7" x14ac:dyDescent="0.3">
      <c r="C52" s="37"/>
    </row>
    <row r="53" spans="1:7" x14ac:dyDescent="0.3">
      <c r="C53" s="37"/>
    </row>
    <row r="54" spans="1:7" x14ac:dyDescent="0.3">
      <c r="C54" s="37"/>
    </row>
    <row r="55" spans="1:7" x14ac:dyDescent="0.3">
      <c r="C55" s="37"/>
    </row>
    <row r="56" spans="1:7" x14ac:dyDescent="0.3">
      <c r="C56" s="37"/>
    </row>
    <row r="57" spans="1:7" x14ac:dyDescent="0.3">
      <c r="C57" s="37"/>
    </row>
    <row r="58" spans="1:7" x14ac:dyDescent="0.3">
      <c r="C58" s="37"/>
    </row>
    <row r="59" spans="1:7" x14ac:dyDescent="0.3">
      <c r="C59" s="37"/>
    </row>
    <row r="60" spans="1:7" x14ac:dyDescent="0.3">
      <c r="C60" s="37"/>
    </row>
    <row r="61" spans="1:7" x14ac:dyDescent="0.3">
      <c r="C61" s="37"/>
    </row>
    <row r="62" spans="1:7" x14ac:dyDescent="0.3">
      <c r="C62" s="37"/>
    </row>
    <row r="63" spans="1:7" x14ac:dyDescent="0.3">
      <c r="C63" s="37"/>
    </row>
    <row r="64" spans="1:7" x14ac:dyDescent="0.3">
      <c r="C64" s="37"/>
    </row>
    <row r="65" spans="3:3" x14ac:dyDescent="0.3">
      <c r="C65" s="37"/>
    </row>
    <row r="66" spans="3:3" x14ac:dyDescent="0.3">
      <c r="C66" s="37"/>
    </row>
    <row r="67" spans="3:3" x14ac:dyDescent="0.3">
      <c r="C67" s="37"/>
    </row>
    <row r="68" spans="3:3" x14ac:dyDescent="0.3">
      <c r="C68" s="37"/>
    </row>
    <row r="69" spans="3:3" x14ac:dyDescent="0.3">
      <c r="C69" s="37"/>
    </row>
    <row r="70" spans="3:3" x14ac:dyDescent="0.3">
      <c r="C70" s="37"/>
    </row>
    <row r="71" spans="3:3" x14ac:dyDescent="0.3">
      <c r="C71" s="37"/>
    </row>
    <row r="72" spans="3:3" x14ac:dyDescent="0.3">
      <c r="C72" s="37"/>
    </row>
    <row r="73" spans="3:3" x14ac:dyDescent="0.3">
      <c r="C73" s="37"/>
    </row>
    <row r="74" spans="3:3" x14ac:dyDescent="0.3">
      <c r="C74" s="37"/>
    </row>
    <row r="75" spans="3:3" x14ac:dyDescent="0.3">
      <c r="C75" s="37"/>
    </row>
    <row r="76" spans="3:3" x14ac:dyDescent="0.3">
      <c r="C76" s="37"/>
    </row>
    <row r="77" spans="3:3" x14ac:dyDescent="0.3">
      <c r="C77" s="37"/>
    </row>
    <row r="78" spans="3:3" x14ac:dyDescent="0.3">
      <c r="C78" s="37"/>
    </row>
    <row r="79" spans="3:3" x14ac:dyDescent="0.3">
      <c r="C79" s="37"/>
    </row>
    <row r="196" spans="3:3" x14ac:dyDescent="0.3">
      <c r="C196" s="36" t="s">
        <v>29</v>
      </c>
    </row>
  </sheetData>
  <sheetProtection insertRows="0" deleteRows="0" selectLockedCells="1"/>
  <conditionalFormatting sqref="G36:G49">
    <cfRule type="containsText" dxfId="11" priority="16" operator="containsText" text="New Tag Required">
      <formula>NOT(ISERROR(SEARCH("New Tag Required",G36)))</formula>
    </cfRule>
  </conditionalFormatting>
  <conditionalFormatting sqref="D46:D95">
    <cfRule type="containsText" dxfId="10" priority="15" operator="containsText" text="Yes">
      <formula>NOT(ISERROR(SEARCH("Yes",D46)))</formula>
    </cfRule>
  </conditionalFormatting>
  <conditionalFormatting sqref="H36:H95 H196:H417">
    <cfRule type="containsText" dxfId="9" priority="14" operator="containsText" text="New Sign Required">
      <formula>NOT(ISERROR(SEARCH("New Sign Required",H36)))</formula>
    </cfRule>
  </conditionalFormatting>
  <conditionalFormatting sqref="G36:G95">
    <cfRule type="containsText" dxfId="8" priority="13" operator="containsText" text="Action Required">
      <formula>NOT(ISERROR(SEARCH("Action Required",G36)))</formula>
    </cfRule>
  </conditionalFormatting>
  <conditionalFormatting sqref="H36:H95">
    <cfRule type="containsText" dxfId="7" priority="12" operator="containsText" text="Action Required">
      <formula>NOT(ISERROR(SEARCH("Action Required",H36)))</formula>
    </cfRule>
  </conditionalFormatting>
  <conditionalFormatting sqref="D96:D195">
    <cfRule type="containsText" dxfId="6" priority="7" operator="containsText" text="Yes">
      <formula>NOT(ISERROR(SEARCH("Yes",D96)))</formula>
    </cfRule>
  </conditionalFormatting>
  <conditionalFormatting sqref="H96:H195">
    <cfRule type="containsText" dxfId="5" priority="6" operator="containsText" text="New Sign Required">
      <formula>NOT(ISERROR(SEARCH("New Sign Required",H96)))</formula>
    </cfRule>
  </conditionalFormatting>
  <conditionalFormatting sqref="G96:G195">
    <cfRule type="containsText" dxfId="4" priority="5" operator="containsText" text="Action Required">
      <formula>NOT(ISERROR(SEARCH("Action Required",G96)))</formula>
    </cfRule>
  </conditionalFormatting>
  <conditionalFormatting sqref="H96:H195">
    <cfRule type="containsText" dxfId="3" priority="4" operator="containsText" text="Action Required">
      <formula>NOT(ISERROR(SEARCH("Action Required",H96)))</formula>
    </cfRule>
  </conditionalFormatting>
  <conditionalFormatting sqref="H1:H4 H36:H1048576 G5:G35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6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6:D70">
      <formula1>YesNo</formula1>
    </dataValidation>
    <dataValidation type="list" allowBlank="1" showInputMessage="1" showErrorMessage="1" sqref="H196:H400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C47:C195</xm:sqref>
        </x14:dataValidation>
        <x14:dataValidation type="list" allowBlank="1" showInputMessage="1" showErrorMessage="1">
          <x14:formula1>
            <xm:f>[1]Lookup!#REF!</xm:f>
          </x14:formula1>
          <xm:sqref>G36:H195</xm:sqref>
        </x14:dataValidation>
        <x14:dataValidation type="list" allowBlank="1" showInputMessage="1" showErrorMessage="1">
          <x14:formula1>
            <xm:f>Lookup!$G$1:$G$5</xm:f>
          </x14:formula1>
          <xm:sqref>C6:C21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7" workbookViewId="0">
      <selection activeCell="E20" sqref="E20"/>
    </sheetView>
  </sheetViews>
  <sheetFormatPr defaultRowHeight="14.4" x14ac:dyDescent="0.3"/>
  <cols>
    <col min="1" max="1" width="17.44140625" style="1" customWidth="1"/>
    <col min="2" max="2" width="9.109375" style="1"/>
    <col min="3" max="3" width="18.5546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3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3">
      <c r="A3" s="1" t="s">
        <v>13</v>
      </c>
      <c r="B3" s="1" t="s">
        <v>13</v>
      </c>
      <c r="C3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3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3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3">
      <c r="C6" t="s">
        <v>71</v>
      </c>
      <c r="D6" s="8" t="s">
        <v>56</v>
      </c>
      <c r="E6" s="37" t="s">
        <v>82</v>
      </c>
    </row>
    <row r="7" spans="1:7" x14ac:dyDescent="0.3">
      <c r="C7" t="s">
        <v>72</v>
      </c>
      <c r="E7" s="7" t="s">
        <v>28</v>
      </c>
    </row>
    <row r="8" spans="1:7" x14ac:dyDescent="0.3">
      <c r="C8" t="s">
        <v>73</v>
      </c>
      <c r="E8" s="7" t="s">
        <v>69</v>
      </c>
    </row>
    <row r="9" spans="1:7" x14ac:dyDescent="0.3">
      <c r="E9" s="7" t="s">
        <v>30</v>
      </c>
    </row>
    <row r="10" spans="1:7" s="1" customFormat="1" x14ac:dyDescent="0.3">
      <c r="E10" s="31" t="s">
        <v>48</v>
      </c>
    </row>
    <row r="11" spans="1:7" x14ac:dyDescent="0.3">
      <c r="E11" s="31" t="s">
        <v>32</v>
      </c>
    </row>
    <row r="12" spans="1:7" x14ac:dyDescent="0.3">
      <c r="E12" s="31" t="s">
        <v>20</v>
      </c>
    </row>
    <row r="13" spans="1:7" x14ac:dyDescent="0.3">
      <c r="E13" s="31" t="s">
        <v>24</v>
      </c>
    </row>
    <row r="14" spans="1:7" x14ac:dyDescent="0.3">
      <c r="E14" s="31" t="s">
        <v>51</v>
      </c>
    </row>
    <row r="15" spans="1:7" x14ac:dyDescent="0.3">
      <c r="E15" s="31" t="s">
        <v>49</v>
      </c>
    </row>
    <row r="16" spans="1:7" x14ac:dyDescent="0.3">
      <c r="E16" s="31" t="s">
        <v>22</v>
      </c>
    </row>
    <row r="17" spans="1:7" x14ac:dyDescent="0.3">
      <c r="E17" s="31" t="s">
        <v>26</v>
      </c>
    </row>
    <row r="18" spans="1:7" x14ac:dyDescent="0.3">
      <c r="E18" s="31" t="s">
        <v>23</v>
      </c>
    </row>
    <row r="19" spans="1:7" x14ac:dyDescent="0.3">
      <c r="E19" s="31" t="s">
        <v>25</v>
      </c>
    </row>
    <row r="20" spans="1:7" x14ac:dyDescent="0.3">
      <c r="A20" s="30"/>
      <c r="B20" s="30"/>
      <c r="C20" s="30"/>
      <c r="D20" s="30"/>
      <c r="E20" s="7"/>
      <c r="F20" s="30"/>
      <c r="G20" s="30"/>
    </row>
    <row r="21" spans="1:7" x14ac:dyDescent="0.3">
      <c r="A21" s="30"/>
      <c r="B21" s="30"/>
      <c r="C21" s="30"/>
      <c r="D21" s="30"/>
      <c r="F21" s="30"/>
      <c r="G21" s="30"/>
    </row>
    <row r="22" spans="1:7" x14ac:dyDescent="0.3">
      <c r="A22" s="30"/>
      <c r="B22" s="30"/>
      <c r="C22" s="30"/>
      <c r="D22" s="30"/>
      <c r="F22" s="30"/>
      <c r="G22" s="30"/>
    </row>
    <row r="23" spans="1:7" x14ac:dyDescent="0.3">
      <c r="A23" s="30"/>
      <c r="B23" s="30"/>
      <c r="C23" s="30"/>
      <c r="D23" s="30"/>
      <c r="F23" s="30"/>
      <c r="G23" s="30"/>
    </row>
    <row r="24" spans="1:7" x14ac:dyDescent="0.3">
      <c r="A24" s="30"/>
      <c r="B24" s="30"/>
      <c r="C24" s="30"/>
      <c r="D24" s="30"/>
      <c r="F24" s="30"/>
      <c r="G24" s="30"/>
    </row>
    <row r="25" spans="1:7" x14ac:dyDescent="0.3">
      <c r="A25" s="30"/>
      <c r="B25" s="30"/>
      <c r="C25" s="30"/>
      <c r="D25" s="30"/>
      <c r="F25" s="30"/>
      <c r="G25" s="30"/>
    </row>
    <row r="26" spans="1:7" x14ac:dyDescent="0.3">
      <c r="A26" s="30"/>
      <c r="B26" s="30"/>
      <c r="C26" s="30"/>
      <c r="D26" s="30"/>
      <c r="F26" s="30"/>
      <c r="G26" s="30"/>
    </row>
    <row r="27" spans="1:7" x14ac:dyDescent="0.3">
      <c r="A27" s="30"/>
      <c r="B27" s="30"/>
      <c r="C27" s="30"/>
      <c r="D27" s="30"/>
      <c r="F27" s="30"/>
      <c r="G27" s="30"/>
    </row>
    <row r="28" spans="1:7" x14ac:dyDescent="0.3">
      <c r="A28" s="30"/>
      <c r="B28" s="30"/>
      <c r="C28" s="30"/>
      <c r="D28" s="30"/>
      <c r="F28" s="30"/>
      <c r="G28" s="30"/>
    </row>
    <row r="29" spans="1:7" x14ac:dyDescent="0.3">
      <c r="A29" s="30"/>
      <c r="B29" s="30"/>
      <c r="C29" s="30"/>
      <c r="D29" s="30"/>
      <c r="F29" s="30"/>
      <c r="G29" s="30"/>
    </row>
    <row r="30" spans="1:7" x14ac:dyDescent="0.3">
      <c r="A30" s="30"/>
      <c r="B30" s="30"/>
      <c r="C30" s="30"/>
      <c r="D30" s="30"/>
      <c r="F30" s="30"/>
      <c r="G30" s="30"/>
    </row>
    <row r="31" spans="1:7" x14ac:dyDescent="0.3">
      <c r="A31" s="30"/>
      <c r="B31" s="30"/>
      <c r="C31" s="30"/>
      <c r="D31" s="30"/>
      <c r="F31" s="30"/>
      <c r="G31" s="30"/>
    </row>
    <row r="32" spans="1:7" x14ac:dyDescent="0.3">
      <c r="A32" s="30"/>
      <c r="B32" s="30"/>
      <c r="C32" s="30"/>
      <c r="D32" s="30"/>
      <c r="F32" s="30"/>
      <c r="G32" s="30"/>
    </row>
    <row r="33" spans="1:7" x14ac:dyDescent="0.3">
      <c r="A33" s="30"/>
      <c r="B33" s="30"/>
      <c r="C33" s="30"/>
      <c r="D33" s="30"/>
      <c r="F33" s="30"/>
      <c r="G33" s="30"/>
    </row>
    <row r="34" spans="1:7" x14ac:dyDescent="0.3">
      <c r="A34" s="30"/>
      <c r="B34" s="30"/>
      <c r="C34" s="30"/>
      <c r="D34" s="30"/>
      <c r="F34" s="30"/>
      <c r="G34" s="30"/>
    </row>
    <row r="35" spans="1:7" x14ac:dyDescent="0.3">
      <c r="A35" s="30"/>
      <c r="B35" s="30"/>
      <c r="C35" s="30"/>
      <c r="D35" s="30"/>
      <c r="F35" s="30"/>
      <c r="G35" s="30"/>
    </row>
    <row r="36" spans="1:7" x14ac:dyDescent="0.3">
      <c r="A36" s="30"/>
      <c r="B36" s="30"/>
      <c r="C36" s="30"/>
      <c r="D36" s="30"/>
      <c r="F36" s="30"/>
      <c r="G36" s="30"/>
    </row>
    <row r="37" spans="1:7" x14ac:dyDescent="0.3">
      <c r="A37" s="30"/>
      <c r="B37" s="30"/>
      <c r="C37" s="30"/>
      <c r="D37" s="30"/>
      <c r="F37" s="30"/>
      <c r="G37" s="30"/>
    </row>
    <row r="38" spans="1:7" x14ac:dyDescent="0.3">
      <c r="A38" s="30"/>
      <c r="B38" s="30"/>
      <c r="C38" s="30"/>
      <c r="D38" s="30"/>
      <c r="F38" s="30"/>
      <c r="G38" s="30"/>
    </row>
    <row r="39" spans="1:7" x14ac:dyDescent="0.3">
      <c r="A39" s="30"/>
      <c r="B39" s="30"/>
      <c r="C39" s="30"/>
      <c r="D39" s="30"/>
      <c r="F39" s="30"/>
      <c r="G39" s="30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[3]Lookup!#REF!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3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3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3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3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3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3">
      <c r="A8" s="2" t="str">
        <f>([4]UKBuilding_List!A8)</f>
        <v>0012</v>
      </c>
      <c r="B8" s="3" t="str">
        <f>VLOOKUP(A8,[4]UKBuilding_List!$A$1:$D$376,3,FALSE)</f>
        <v>Blazer Hall</v>
      </c>
      <c r="C8" s="1"/>
      <c r="H8" s="6"/>
    </row>
    <row r="9" spans="1:10" x14ac:dyDescent="0.3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3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3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3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3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3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3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3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3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3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3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3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3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3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3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3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3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3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3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3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3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3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3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3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3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3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3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3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3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3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3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3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3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3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3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3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3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3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3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3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3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3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3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3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3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3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3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3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3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3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3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3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3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3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3">
      <c r="A63" s="2" t="str">
        <f>([4]UKBuilding_List!A63)</f>
        <v>0079</v>
      </c>
      <c r="B63" s="3" t="str">
        <f>VLOOKUP(A63,[4]UKBuilding_List!$A$1:$D$376,3,FALSE)</f>
        <v>Central Hall II</v>
      </c>
      <c r="C63" s="1"/>
    </row>
    <row r="64" spans="1:3" x14ac:dyDescent="0.3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3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3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3">
      <c r="A67" s="2" t="str">
        <f>([4]UKBuilding_List!A67)</f>
        <v>0083</v>
      </c>
      <c r="B67" s="3" t="str">
        <f>VLOOKUP(A67,[4]UKBuilding_List!$A$1:$D$376,3,FALSE)</f>
        <v>453 Columbia</v>
      </c>
      <c r="C67" s="1"/>
    </row>
    <row r="68" spans="1:3" x14ac:dyDescent="0.3">
      <c r="A68" s="2" t="str">
        <f>([4]UKBuilding_List!A68)</f>
        <v>0084</v>
      </c>
      <c r="B68" s="3" t="str">
        <f>VLOOKUP(A68,[4]UKBuilding_List!$A$1:$D$376,3,FALSE)</f>
        <v>Gatehouse Roach Bldg</v>
      </c>
      <c r="C68" s="1"/>
    </row>
    <row r="69" spans="1:3" x14ac:dyDescent="0.3">
      <c r="A69" s="2" t="str">
        <f>([4]UKBuilding_List!A69)</f>
        <v>0085</v>
      </c>
      <c r="B69" s="3" t="str">
        <f>VLOOKUP(A69,[4]UKBuilding_List!$A$1:$D$376,3,FALSE)</f>
        <v>Medical Center Heating and Cooling Plant</v>
      </c>
      <c r="C69" s="1"/>
    </row>
    <row r="70" spans="1:3" x14ac:dyDescent="0.3">
      <c r="A70" s="2" t="str">
        <f>([4]UKBuilding_List!A70)</f>
        <v>0086</v>
      </c>
      <c r="B70" s="3" t="str">
        <f>VLOOKUP(A70,[4]UKBuilding_List!$A$1:$D$376,3,FALSE)</f>
        <v>Medical Behavioral Science Building</v>
      </c>
      <c r="C70" s="1"/>
    </row>
    <row r="71" spans="1:3" x14ac:dyDescent="0.3">
      <c r="A71" s="2" t="str">
        <f>([4]UKBuilding_List!A71)</f>
        <v>0087</v>
      </c>
      <c r="B71" s="3" t="str">
        <f>VLOOKUP(A71,[4]UKBuilding_List!$A$1:$D$376,3,FALSE)</f>
        <v>Medical Center Storage Facility</v>
      </c>
      <c r="C71" s="1"/>
    </row>
    <row r="72" spans="1:3" x14ac:dyDescent="0.3">
      <c r="A72" s="2" t="str">
        <f>([4]UKBuilding_List!A72)</f>
        <v>0088</v>
      </c>
      <c r="B72" s="3" t="str">
        <f>VLOOKUP(A72,[4]UKBuilding_List!$A$1:$D$376,3,FALSE)</f>
        <v>Agriculture Motor Pool</v>
      </c>
      <c r="C72" s="1"/>
    </row>
    <row r="73" spans="1:3" x14ac:dyDescent="0.3">
      <c r="A73" s="2" t="str">
        <f>([4]UKBuilding_List!A73)</f>
        <v>0089</v>
      </c>
      <c r="B73" s="3" t="str">
        <f>VLOOKUP(A73,[4]UKBuilding_List!$A$1:$D$376,3,FALSE)</f>
        <v>Cooling Plant #1</v>
      </c>
      <c r="C73" s="1"/>
    </row>
    <row r="74" spans="1:3" x14ac:dyDescent="0.3">
      <c r="A74" s="2" t="str">
        <f>([4]UKBuilding_List!A74)</f>
        <v>0090</v>
      </c>
      <c r="B74" s="3" t="str">
        <f>VLOOKUP(A74,[4]UKBuilding_List!$A$1:$D$376,3,FALSE)</f>
        <v>Art and Visual Studies Building</v>
      </c>
      <c r="C74" s="1"/>
    </row>
    <row r="75" spans="1:3" x14ac:dyDescent="0.3">
      <c r="A75" s="2" t="str">
        <f>([4]UKBuilding_List!A75)</f>
        <v>0091</v>
      </c>
      <c r="B75" s="3" t="str">
        <f>VLOOKUP(A75,[4]UKBuilding_List!$A$1:$D$376,3,FALSE)</f>
        <v>Agriculture Science Center North</v>
      </c>
      <c r="C75" s="1"/>
    </row>
    <row r="76" spans="1:3" x14ac:dyDescent="0.3">
      <c r="A76" s="2" t="str">
        <f>([4]UKBuilding_List!A76)</f>
        <v>0092</v>
      </c>
      <c r="B76" s="3" t="str">
        <f>VLOOKUP(A76,[4]UKBuilding_List!$A$1:$D$376,3,FALSE)</f>
        <v>Seed House</v>
      </c>
      <c r="C76" s="1"/>
    </row>
    <row r="77" spans="1:3" x14ac:dyDescent="0.3">
      <c r="A77" s="2" t="str">
        <f>([4]UKBuilding_List!A77)</f>
        <v>0093</v>
      </c>
      <c r="B77" s="3" t="str">
        <f>VLOOKUP(A77,[4]UKBuilding_List!$A$1:$D$376,3,FALSE)</f>
        <v>Ben F. Roach Cancer Care Facility</v>
      </c>
      <c r="C77" s="1"/>
    </row>
    <row r="78" spans="1:3" x14ac:dyDescent="0.3">
      <c r="A78" s="2" t="str">
        <f>([4]UKBuilding_List!A78)</f>
        <v>0094</v>
      </c>
      <c r="B78" s="3" t="str">
        <f>VLOOKUP(A78,[4]UKBuilding_List!$A$1:$D$376,3,FALSE)</f>
        <v>Cooper House</v>
      </c>
      <c r="C78" s="1"/>
    </row>
    <row r="79" spans="1:3" x14ac:dyDescent="0.3">
      <c r="A79" s="2" t="str">
        <f>([4]UKBuilding_List!A79)</f>
        <v>0095</v>
      </c>
      <c r="B79" s="3" t="str">
        <f>VLOOKUP(A79,[4]UKBuilding_List!$A$1:$D$376,3,FALSE)</f>
        <v>Champions Court I</v>
      </c>
      <c r="C79" s="1"/>
    </row>
    <row r="80" spans="1:3" x14ac:dyDescent="0.3">
      <c r="A80" s="2" t="str">
        <f>([4]UKBuilding_List!A80)</f>
        <v>0096</v>
      </c>
      <c r="B80" s="3" t="str">
        <f>VLOOKUP(A80,[4]UKBuilding_List!$A$1:$D$376,3,FALSE)</f>
        <v>Dorothy Enslow Combs Cancer Research Building</v>
      </c>
      <c r="C80" s="1"/>
    </row>
    <row r="81" spans="1:3" x14ac:dyDescent="0.3">
      <c r="A81" s="2" t="str">
        <f>([4]UKBuilding_List!A81)</f>
        <v>0097</v>
      </c>
      <c r="B81" s="3" t="str">
        <f>VLOOKUP(A81,[4]UKBuilding_List!$A$1:$D$376,3,FALSE)</f>
        <v>E. S. Good Barn</v>
      </c>
      <c r="C81" s="1"/>
    </row>
    <row r="82" spans="1:3" x14ac:dyDescent="0.3">
      <c r="A82" s="2" t="str">
        <f>([4]UKBuilding_List!A82)</f>
        <v>0098</v>
      </c>
      <c r="B82" s="3" t="str">
        <f>VLOOKUP(A82,[4]UKBuilding_List!$A$1:$D$376,3,FALSE)</f>
        <v>Marylou Whitney and John Hendrickson Cancer Facility for Women</v>
      </c>
      <c r="C82" s="1"/>
    </row>
    <row r="83" spans="1:3" x14ac:dyDescent="0.3">
      <c r="A83" s="2" t="str">
        <f>([4]UKBuilding_List!A83)</f>
        <v>0099</v>
      </c>
      <c r="B83" s="3" t="str">
        <f>VLOOKUP(A83,[4]UKBuilding_List!$A$1:$D$376,3,FALSE)</f>
        <v>Gluck Equine Research Building</v>
      </c>
      <c r="C83" s="1"/>
    </row>
    <row r="84" spans="1:3" x14ac:dyDescent="0.3">
      <c r="A84" s="2" t="str">
        <f>([4]UKBuilding_List!A84)</f>
        <v>0100</v>
      </c>
      <c r="B84" s="3" t="str">
        <f>VLOOKUP(A84,[4]UKBuilding_List!$A$1:$D$376,3,FALSE)</f>
        <v>Haggin Hall</v>
      </c>
      <c r="C84" s="1"/>
    </row>
    <row r="85" spans="1:3" x14ac:dyDescent="0.3">
      <c r="A85" s="2" t="str">
        <f>([4]UKBuilding_List!A85)</f>
        <v>0101</v>
      </c>
      <c r="B85" s="3" t="str">
        <f>VLOOKUP(A85,[4]UKBuilding_List!$A$1:$D$376,3,FALSE)</f>
        <v>Reynolds Warehouse #1</v>
      </c>
      <c r="C85" s="1"/>
    </row>
    <row r="86" spans="1:3" x14ac:dyDescent="0.3">
      <c r="A86" s="2" t="str">
        <f>([4]UKBuilding_List!A86)</f>
        <v>0102</v>
      </c>
      <c r="B86" s="3" t="str">
        <f>VLOOKUP(A86,[4]UKBuilding_List!$A$1:$D$376,3,FALSE)</f>
        <v>Reynolds Warehouse #2</v>
      </c>
      <c r="C86" s="1"/>
    </row>
    <row r="87" spans="1:3" x14ac:dyDescent="0.3">
      <c r="A87" s="2" t="str">
        <f>([4]UKBuilding_List!A87)</f>
        <v>0104</v>
      </c>
      <c r="B87" s="3" t="str">
        <f>VLOOKUP(A87,[4]UKBuilding_List!$A$1:$D$376,3,FALSE)</f>
        <v>Woodland Glen I</v>
      </c>
      <c r="C87" s="1"/>
    </row>
    <row r="88" spans="1:3" x14ac:dyDescent="0.3">
      <c r="A88" s="2" t="str">
        <f>([4]UKBuilding_List!A88)</f>
        <v>0105</v>
      </c>
      <c r="B88" s="3" t="str">
        <f>VLOOKUP(A88,[4]UKBuilding_List!$A$1:$D$376,3,FALSE)</f>
        <v>Commonwealth Village #2</v>
      </c>
      <c r="C88" s="1"/>
    </row>
    <row r="89" spans="1:3" x14ac:dyDescent="0.3">
      <c r="A89" s="2" t="str">
        <f>([4]UKBuilding_List!A89)</f>
        <v>0106</v>
      </c>
      <c r="B89" s="3" t="str">
        <f>VLOOKUP(A89,[4]UKBuilding_List!$A$1:$D$376,3,FALSE)</f>
        <v>Commonwealth Village #1</v>
      </c>
      <c r="C89" s="1"/>
    </row>
    <row r="90" spans="1:3" x14ac:dyDescent="0.3">
      <c r="A90" s="2" t="str">
        <f>([4]UKBuilding_List!A90)</f>
        <v>0107</v>
      </c>
      <c r="B90" s="3" t="str">
        <f>VLOOKUP(A90,[4]UKBuilding_List!$A$1:$D$376,3,FALSE)</f>
        <v>Mining &amp; Minerals Resources Building</v>
      </c>
      <c r="C90" s="1"/>
    </row>
    <row r="91" spans="1:3" x14ac:dyDescent="0.3">
      <c r="A91" s="2" t="str">
        <f>([4]UKBuilding_List!A91)</f>
        <v>0108</v>
      </c>
      <c r="B91" s="3" t="str">
        <f>VLOOKUP(A91,[4]UKBuilding_List!$A$1:$D$376,3,FALSE)</f>
        <v>Center for Robotics &amp; Manufacturing Systems</v>
      </c>
      <c r="C91" s="1"/>
    </row>
    <row r="92" spans="1:3" x14ac:dyDescent="0.3">
      <c r="A92" s="2" t="str">
        <f>([4]UKBuilding_List!A92)</f>
        <v>0109</v>
      </c>
      <c r="B92" s="3" t="str">
        <f>VLOOKUP(A92,[4]UKBuilding_List!$A$1:$D$376,3,FALSE)</f>
        <v>Wendell &amp; Vickie Bell Soccer Complex</v>
      </c>
      <c r="C92" s="1"/>
    </row>
    <row r="93" spans="1:3" x14ac:dyDescent="0.3">
      <c r="A93" s="2" t="str">
        <f>([4]UKBuilding_List!A93)</f>
        <v>0110</v>
      </c>
      <c r="B93" s="3" t="str">
        <f>VLOOKUP(A93,[4]UKBuilding_List!$A$1:$D$376,3,FALSE)</f>
        <v>Maintenance Building (Athletics)</v>
      </c>
      <c r="C93" s="1"/>
    </row>
    <row r="94" spans="1:3" x14ac:dyDescent="0.3">
      <c r="A94" s="2" t="str">
        <f>([4]UKBuilding_List!A94)</f>
        <v>0113</v>
      </c>
      <c r="B94" s="3" t="str">
        <f>VLOOKUP(A94,[4]UKBuilding_List!$A$1:$D$376,3,FALSE)</f>
        <v>Shively Sports Center</v>
      </c>
      <c r="C94" s="1"/>
    </row>
    <row r="95" spans="1:3" x14ac:dyDescent="0.3">
      <c r="A95" s="2" t="str">
        <f>([4]UKBuilding_List!A95)</f>
        <v>0117</v>
      </c>
      <c r="B95" s="3" t="str">
        <f>VLOOKUP(A95,[4]UKBuilding_List!$A$1:$D$376,3,FALSE)</f>
        <v>Soccer Filming Tower</v>
      </c>
      <c r="C95" s="1"/>
    </row>
    <row r="96" spans="1:3" x14ac:dyDescent="0.3">
      <c r="A96" s="2" t="str">
        <f>([4]UKBuilding_List!A96)</f>
        <v>0119</v>
      </c>
      <c r="B96" s="3" t="str">
        <f>VLOOKUP(A96,[4]UKBuilding_List!$A$1:$D$376,3,FALSE)</f>
        <v>Helen King Alumni Building</v>
      </c>
      <c r="C96" s="1"/>
    </row>
    <row r="97" spans="1:3" x14ac:dyDescent="0.3">
      <c r="A97" s="2" t="str">
        <f>([4]UKBuilding_List!A97)</f>
        <v>0120</v>
      </c>
      <c r="B97" s="3" t="str">
        <f>VLOOKUP(A97,[4]UKBuilding_List!$A$1:$D$376,3,FALSE)</f>
        <v>Woodland Glen II</v>
      </c>
      <c r="C97" s="1"/>
    </row>
    <row r="98" spans="1:3" x14ac:dyDescent="0.3">
      <c r="A98" s="2" t="str">
        <f>([4]UKBuilding_List!A98)</f>
        <v>0121</v>
      </c>
      <c r="B98" s="3" t="str">
        <f>VLOOKUP(A98,[4]UKBuilding_List!$A$1:$D$376,3,FALSE)</f>
        <v>Sigma Nu Fraternity</v>
      </c>
      <c r="C98" s="1"/>
    </row>
    <row r="99" spans="1:3" x14ac:dyDescent="0.3">
      <c r="A99" s="2" t="str">
        <f>([4]UKBuilding_List!A99)</f>
        <v>0122</v>
      </c>
      <c r="B99" s="3" t="str">
        <f>VLOOKUP(A99,[4]UKBuilding_List!$A$1:$D$376,3,FALSE)</f>
        <v>Delta Gamma Sorority</v>
      </c>
      <c r="C99" s="1"/>
    </row>
    <row r="100" spans="1:3" x14ac:dyDescent="0.3">
      <c r="A100" s="2" t="str">
        <f>([4]UKBuilding_List!A100)</f>
        <v>0123</v>
      </c>
      <c r="B100" s="3" t="str">
        <f>VLOOKUP(A100,[4]UKBuilding_List!$A$1:$D$376,3,FALSE)</f>
        <v>Champions Court II</v>
      </c>
      <c r="C100" s="1"/>
    </row>
    <row r="101" spans="1:3" x14ac:dyDescent="0.3">
      <c r="A101" s="2" t="str">
        <f>([4]UKBuilding_List!A101)</f>
        <v>0124</v>
      </c>
      <c r="B101" s="3" t="str">
        <f>VLOOKUP(A101,[4]UKBuilding_List!$A$1:$D$376,3,FALSE)</f>
        <v>Delta Zeta Sorority</v>
      </c>
      <c r="C101" s="1"/>
    </row>
    <row r="102" spans="1:3" x14ac:dyDescent="0.3">
      <c r="A102" s="2" t="str">
        <f>([4]UKBuilding_List!A102)</f>
        <v>0125</v>
      </c>
      <c r="B102" s="3" t="str">
        <f>VLOOKUP(A102,[4]UKBuilding_List!$A$1:$D$376,3,FALSE)</f>
        <v>Kappa Alpha Theta Sorority</v>
      </c>
      <c r="C102" s="1"/>
    </row>
    <row r="103" spans="1:3" x14ac:dyDescent="0.3">
      <c r="A103" s="2" t="str">
        <f>([4]UKBuilding_List!A103)</f>
        <v>0126</v>
      </c>
      <c r="B103" s="3" t="str">
        <f>VLOOKUP(A103,[4]UKBuilding_List!$A$1:$D$376,3,FALSE)</f>
        <v>Phi Sigma Kappa Fraternity</v>
      </c>
      <c r="C103" s="1"/>
    </row>
    <row r="104" spans="1:3" x14ac:dyDescent="0.3">
      <c r="A104" s="2" t="str">
        <f>([4]UKBuilding_List!A104)</f>
        <v>0127</v>
      </c>
      <c r="B104" s="3" t="str">
        <f>VLOOKUP(A104,[4]UKBuilding_List!$A$1:$D$376,3,FALSE)</f>
        <v>Alpha Gamma Delta Sorority</v>
      </c>
      <c r="C104" s="1"/>
    </row>
    <row r="105" spans="1:3" x14ac:dyDescent="0.3">
      <c r="A105" s="2" t="str">
        <f>([4]UKBuilding_List!A105)</f>
        <v>0128</v>
      </c>
      <c r="B105" s="3" t="str">
        <f>VLOOKUP(A105,[4]UKBuilding_List!$A$1:$D$376,3,FALSE)</f>
        <v>Kappa Delta Sorority</v>
      </c>
      <c r="C105" s="1"/>
    </row>
    <row r="106" spans="1:3" x14ac:dyDescent="0.3">
      <c r="A106" s="2" t="str">
        <f>([4]UKBuilding_List!A106)</f>
        <v>0129</v>
      </c>
      <c r="B106" s="3" t="str">
        <f>VLOOKUP(A106,[4]UKBuilding_List!$A$1:$D$376,3,FALSE)</f>
        <v>Delta Sigma Phi Fraternity</v>
      </c>
      <c r="C106" s="1"/>
    </row>
    <row r="107" spans="1:3" x14ac:dyDescent="0.3">
      <c r="A107" s="2" t="str">
        <f>([4]UKBuilding_List!A107)</f>
        <v>0137</v>
      </c>
      <c r="B107" s="3" t="str">
        <f>VLOOKUP(A107,[4]UKBuilding_List!$A$1:$D$376,3,FALSE)</f>
        <v>Alpha Gamma Rho Fraternity</v>
      </c>
      <c r="C107" s="1"/>
    </row>
    <row r="108" spans="1:3" x14ac:dyDescent="0.3">
      <c r="A108" s="2" t="str">
        <f>([4]UKBuilding_List!A108)</f>
        <v>0139</v>
      </c>
      <c r="B108" s="3" t="str">
        <f>VLOOKUP(A108,[4]UKBuilding_List!$A$1:$D$376,3,FALSE)</f>
        <v>The 90</v>
      </c>
      <c r="C108" s="1"/>
    </row>
    <row r="109" spans="1:3" x14ac:dyDescent="0.3">
      <c r="A109" s="2" t="str">
        <f>([4]UKBuilding_List!A109)</f>
        <v>0141</v>
      </c>
      <c r="B109" s="3" t="str">
        <f>VLOOKUP(A109,[4]UKBuilding_List!$A$1:$D$376,3,FALSE)</f>
        <v>New Farmhouse Fraternity</v>
      </c>
      <c r="C109" s="1"/>
    </row>
    <row r="110" spans="1:3" x14ac:dyDescent="0.3">
      <c r="A110" s="2" t="str">
        <f>([4]UKBuilding_List!A110)</f>
        <v>0143</v>
      </c>
      <c r="B110" s="3" t="str">
        <f>VLOOKUP(A110,[4]UKBuilding_List!$A$1:$D$376,3,FALSE)</f>
        <v>Blanding II</v>
      </c>
      <c r="C110" s="1"/>
    </row>
    <row r="111" spans="1:3" x14ac:dyDescent="0.3">
      <c r="A111" s="2" t="str">
        <f>([4]UKBuilding_List!A111)</f>
        <v>0144</v>
      </c>
      <c r="B111" s="3" t="str">
        <f>VLOOKUP(A111,[4]UKBuilding_List!$A$1:$D$376,3,FALSE)</f>
        <v>Blanding III</v>
      </c>
      <c r="C111" s="1"/>
    </row>
    <row r="112" spans="1:3" x14ac:dyDescent="0.3">
      <c r="A112" s="2" t="str">
        <f>([4]UKBuilding_List!A112)</f>
        <v>0145</v>
      </c>
      <c r="B112" s="3" t="str">
        <f>VLOOKUP(A112,[4]UKBuilding_List!$A$1:$D$376,3,FALSE)</f>
        <v>Blanding Tower</v>
      </c>
      <c r="C112" s="1"/>
    </row>
    <row r="113" spans="1:3" x14ac:dyDescent="0.3">
      <c r="A113" s="2" t="str">
        <f>([4]UKBuilding_List!A113)</f>
        <v>0146</v>
      </c>
      <c r="B113" s="3" t="str">
        <f>VLOOKUP(A113,[4]UKBuilding_List!$A$1:$D$376,3,FALSE)</f>
        <v>Blanding IV</v>
      </c>
      <c r="C113" s="1"/>
    </row>
    <row r="114" spans="1:3" x14ac:dyDescent="0.3">
      <c r="A114" s="2" t="str">
        <f>([4]UKBuilding_List!A114)</f>
        <v>0147</v>
      </c>
      <c r="B114" s="3" t="str">
        <f>VLOOKUP(A114,[4]UKBuilding_List!$A$1:$D$376,3,FALSE)</f>
        <v>Complex Commons</v>
      </c>
      <c r="C114" s="1"/>
    </row>
    <row r="115" spans="1:3" x14ac:dyDescent="0.3">
      <c r="A115" s="2" t="str">
        <f>([4]UKBuilding_List!A115)</f>
        <v>0148</v>
      </c>
      <c r="B115" s="3" t="str">
        <f>VLOOKUP(A115,[4]UKBuilding_List!$A$1:$D$376,3,FALSE)</f>
        <v>Kirwan IV</v>
      </c>
      <c r="C115" s="1"/>
    </row>
    <row r="116" spans="1:3" x14ac:dyDescent="0.3">
      <c r="A116" s="2" t="str">
        <f>([4]UKBuilding_List!A116)</f>
        <v>0149</v>
      </c>
      <c r="B116" s="3" t="str">
        <f>VLOOKUP(A116,[4]UKBuilding_List!$A$1:$D$376,3,FALSE)</f>
        <v>Kirwan Tower</v>
      </c>
      <c r="C116" s="1"/>
    </row>
    <row r="117" spans="1:3" x14ac:dyDescent="0.3">
      <c r="A117" s="2" t="str">
        <f>([4]UKBuilding_List!A117)</f>
        <v>0150</v>
      </c>
      <c r="B117" s="3" t="str">
        <f>VLOOKUP(A117,[4]UKBuilding_List!$A$1:$D$376,3,FALSE)</f>
        <v>Kirwan III</v>
      </c>
      <c r="C117" s="1"/>
    </row>
    <row r="118" spans="1:3" x14ac:dyDescent="0.3">
      <c r="A118" s="2" t="str">
        <f>([4]UKBuilding_List!A118)</f>
        <v>0151</v>
      </c>
      <c r="B118" s="3" t="str">
        <f>VLOOKUP(A118,[4]UKBuilding_List!$A$1:$D$376,3,FALSE)</f>
        <v>Kirwan II</v>
      </c>
      <c r="C118" s="1"/>
    </row>
    <row r="119" spans="1:3" x14ac:dyDescent="0.3">
      <c r="A119" s="2" t="str">
        <f>([4]UKBuilding_List!A119)</f>
        <v>0152</v>
      </c>
      <c r="B119" s="3" t="str">
        <f>VLOOKUP(A119,[4]UKBuilding_List!$A$1:$D$376,3,FALSE)</f>
        <v>Kirwan I</v>
      </c>
      <c r="C119" s="1"/>
    </row>
    <row r="120" spans="1:3" x14ac:dyDescent="0.3">
      <c r="A120" s="2" t="str">
        <f>([4]UKBuilding_List!A120)</f>
        <v>0153</v>
      </c>
      <c r="B120" s="3" t="str">
        <f>VLOOKUP(A120,[4]UKBuilding_List!$A$1:$D$376,3,FALSE)</f>
        <v>Blanding I</v>
      </c>
      <c r="C120" s="1"/>
    </row>
    <row r="121" spans="1:3" x14ac:dyDescent="0.3">
      <c r="A121" s="2" t="str">
        <f>([4]UKBuilding_List!A121)</f>
        <v>0154</v>
      </c>
      <c r="B121" s="3" t="str">
        <f>VLOOKUP(A121,[4]UKBuilding_List!$A$1:$D$376,3,FALSE)</f>
        <v>Head House</v>
      </c>
      <c r="C121" s="1"/>
    </row>
    <row r="122" spans="1:3" x14ac:dyDescent="0.3">
      <c r="A122" s="2" t="str">
        <f>([4]UKBuilding_List!A122)</f>
        <v>0155</v>
      </c>
      <c r="B122" s="3" t="str">
        <f>VLOOKUP(A122,[4]UKBuilding_List!$A$1:$D$376,3,FALSE)</f>
        <v>Greenhouse No 2</v>
      </c>
      <c r="C122" s="1"/>
    </row>
    <row r="123" spans="1:3" x14ac:dyDescent="0.3">
      <c r="A123" s="2" t="str">
        <f>([4]UKBuilding_List!A123)</f>
        <v>0156</v>
      </c>
      <c r="B123" s="3" t="str">
        <f>VLOOKUP(A123,[4]UKBuilding_List!$A$1:$D$376,3,FALSE)</f>
        <v>Greenhouse No 4</v>
      </c>
      <c r="C123" s="1"/>
    </row>
    <row r="124" spans="1:3" x14ac:dyDescent="0.3">
      <c r="A124" s="2" t="str">
        <f>([4]UKBuilding_List!A124)</f>
        <v>0157</v>
      </c>
      <c r="B124" s="3" t="str">
        <f>VLOOKUP(A124,[4]UKBuilding_List!$A$1:$D$376,3,FALSE)</f>
        <v>Greenhouse No 7</v>
      </c>
      <c r="C124" s="1"/>
    </row>
    <row r="125" spans="1:3" x14ac:dyDescent="0.3">
      <c r="A125" s="2" t="str">
        <f>([4]UKBuilding_List!A125)</f>
        <v>0158</v>
      </c>
      <c r="B125" s="3" t="str">
        <f>VLOOKUP(A125,[4]UKBuilding_List!$A$1:$D$376,3,FALSE)</f>
        <v>Greenhouse No 5</v>
      </c>
      <c r="C125" s="1"/>
    </row>
    <row r="126" spans="1:3" x14ac:dyDescent="0.3">
      <c r="A126" s="2" t="str">
        <f>([4]UKBuilding_List!A126)</f>
        <v>0159</v>
      </c>
      <c r="B126" s="3" t="str">
        <f>VLOOKUP(A126,[4]UKBuilding_List!$A$1:$D$376,3,FALSE)</f>
        <v>Greenhouse No 3</v>
      </c>
      <c r="C126" s="1"/>
    </row>
    <row r="127" spans="1:3" x14ac:dyDescent="0.3">
      <c r="A127" s="2" t="str">
        <f>([4]UKBuilding_List!A127)</f>
        <v>0160</v>
      </c>
      <c r="B127" s="3" t="str">
        <f>VLOOKUP(A127,[4]UKBuilding_List!$A$1:$D$376,3,FALSE)</f>
        <v>Greenhouse No 1</v>
      </c>
      <c r="C127" s="1"/>
    </row>
    <row r="128" spans="1:3" x14ac:dyDescent="0.3">
      <c r="A128" s="2" t="str">
        <f>([4]UKBuilding_List!A128)</f>
        <v>0161</v>
      </c>
      <c r="B128" s="3" t="str">
        <f>VLOOKUP(A128,[4]UKBuilding_List!$A$1:$D$376,3,FALSE)</f>
        <v>Greenhouse No 9</v>
      </c>
      <c r="C128" s="1"/>
    </row>
    <row r="129" spans="1:3" x14ac:dyDescent="0.3">
      <c r="A129" s="2" t="str">
        <f>([4]UKBuilding_List!A129)</f>
        <v>0162</v>
      </c>
      <c r="B129" s="3" t="str">
        <f>VLOOKUP(A129,[4]UKBuilding_List!$A$1:$D$376,3,FALSE)</f>
        <v>Greenhouse No 11</v>
      </c>
      <c r="C129" s="1"/>
    </row>
    <row r="130" spans="1:3" x14ac:dyDescent="0.3">
      <c r="A130" s="2" t="str">
        <f>([4]UKBuilding_List!A130)</f>
        <v>0163</v>
      </c>
      <c r="B130" s="3" t="str">
        <f>VLOOKUP(A130,[4]UKBuilding_List!$A$1:$D$376,3,FALSE)</f>
        <v>Greenhouse No 6</v>
      </c>
      <c r="C130" s="1"/>
    </row>
    <row r="131" spans="1:3" x14ac:dyDescent="0.3">
      <c r="A131" s="2" t="str">
        <f>([4]UKBuilding_List!A131)</f>
        <v>0164</v>
      </c>
      <c r="B131" s="3" t="str">
        <f>VLOOKUP(A131,[4]UKBuilding_List!$A$1:$D$376,3,FALSE)</f>
        <v>Greenhouse No 12</v>
      </c>
      <c r="C131" s="1"/>
    </row>
    <row r="132" spans="1:3" x14ac:dyDescent="0.3">
      <c r="A132" s="2" t="str">
        <f>([4]UKBuilding_List!A132)</f>
        <v>0166</v>
      </c>
      <c r="B132" s="3" t="str">
        <f>VLOOKUP(A132,[4]UKBuilding_List!$A$1:$D$376,3,FALSE)</f>
        <v>Gatehouse Administration Dr</v>
      </c>
      <c r="C132" s="1"/>
    </row>
    <row r="133" spans="1:3" x14ac:dyDescent="0.3">
      <c r="A133" s="2" t="str">
        <f>([4]UKBuilding_List!A133)</f>
        <v>0167</v>
      </c>
      <c r="B133" s="3" t="str">
        <f>VLOOKUP(A133,[4]UKBuilding_List!$A$1:$D$376,3,FALSE)</f>
        <v>Gatehouse Rose &amp; Chem/Physics</v>
      </c>
      <c r="C133" s="1"/>
    </row>
    <row r="134" spans="1:3" x14ac:dyDescent="0.3">
      <c r="A134" s="2" t="str">
        <f>([4]UKBuilding_List!A134)</f>
        <v>0172</v>
      </c>
      <c r="B134" s="3" t="str">
        <f>VLOOKUP(A134,[4]UKBuilding_List!$A$1:$D$376,3,FALSE)</f>
        <v>Alpha Gamma Rho Fraternity</v>
      </c>
      <c r="C134" s="1"/>
    </row>
    <row r="135" spans="1:3" x14ac:dyDescent="0.3">
      <c r="A135" s="2" t="str">
        <f>([4]UKBuilding_List!A135)</f>
        <v>0173</v>
      </c>
      <c r="B135" s="3" t="str">
        <f>VLOOKUP(A135,[4]UKBuilding_List!$A$1:$D$376,3,FALSE)</f>
        <v>Gatehouse Med Plaza</v>
      </c>
      <c r="C135" s="1"/>
    </row>
    <row r="136" spans="1:3" x14ac:dyDescent="0.3">
      <c r="A136" s="2" t="str">
        <f>([4]UKBuilding_List!A136)</f>
        <v>0174</v>
      </c>
      <c r="B136" s="3" t="str">
        <f>VLOOKUP(A136,[4]UKBuilding_List!$A$1:$D$376,3,FALSE)</f>
        <v>Academic Science Building</v>
      </c>
      <c r="C136" s="1"/>
    </row>
    <row r="137" spans="1:3" x14ac:dyDescent="0.3">
      <c r="A137" s="2" t="str">
        <f>([4]UKBuilding_List!A137)</f>
        <v>0175</v>
      </c>
      <c r="B137" s="3" t="str">
        <f>VLOOKUP(A137,[4]UKBuilding_List!$A$1:$D$376,3,FALSE)</f>
        <v>Gatehouse Med Plaza</v>
      </c>
      <c r="C137" s="1"/>
    </row>
    <row r="138" spans="1:3" x14ac:dyDescent="0.3">
      <c r="A138" s="2" t="str">
        <f>([4]UKBuilding_List!A138)</f>
        <v>0176</v>
      </c>
      <c r="B138" s="3" t="str">
        <f>VLOOKUP(A138,[4]UKBuilding_List!$A$1:$D$376,3,FALSE)</f>
        <v>Gatehouse KY Clinic</v>
      </c>
      <c r="C138" s="1"/>
    </row>
    <row r="139" spans="1:3" x14ac:dyDescent="0.3">
      <c r="A139" s="2" t="str">
        <f>([4]UKBuilding_List!A139)</f>
        <v>0177</v>
      </c>
      <c r="B139" s="3" t="str">
        <f>VLOOKUP(A139,[4]UKBuilding_List!$A$1:$D$376,3,FALSE)</f>
        <v>Residence Motor Pool</v>
      </c>
      <c r="C139" s="1"/>
    </row>
    <row r="140" spans="1:3" x14ac:dyDescent="0.3">
      <c r="A140" s="2" t="str">
        <f>([4]UKBuilding_List!A140)</f>
        <v>0178</v>
      </c>
      <c r="B140" s="3" t="str">
        <f>VLOOKUP(A140,[4]UKBuilding_List!$A$1:$D$376,3,FALSE)</f>
        <v>Gatehouse Young Library</v>
      </c>
      <c r="C140" s="1"/>
    </row>
    <row r="141" spans="1:3" x14ac:dyDescent="0.3">
      <c r="A141" s="2" t="str">
        <f>([4]UKBuilding_List!A141)</f>
        <v>0179</v>
      </c>
      <c r="B141" s="3" t="str">
        <f>VLOOKUP(A141,[4]UKBuilding_List!$A$1:$D$376,3,FALSE)</f>
        <v>Temporary Bookstore</v>
      </c>
      <c r="C141" s="1"/>
    </row>
    <row r="142" spans="1:3" x14ac:dyDescent="0.3">
      <c r="A142" s="2" t="str">
        <f>([4]UKBuilding_List!A142)</f>
        <v>0181</v>
      </c>
      <c r="B142" s="3" t="str">
        <f>VLOOKUP(A142,[4]UKBuilding_List!$A$1:$D$376,3,FALSE)</f>
        <v>Woodland Glen III</v>
      </c>
      <c r="C142" s="1"/>
    </row>
    <row r="143" spans="1:3" x14ac:dyDescent="0.3">
      <c r="A143" s="2" t="str">
        <f>([4]UKBuilding_List!A143)</f>
        <v>0182</v>
      </c>
      <c r="B143" s="3" t="str">
        <f>VLOOKUP(A143,[4]UKBuilding_List!$A$1:$D$376,3,FALSE)</f>
        <v>Isolation Barn Incinerator</v>
      </c>
      <c r="C143" s="1"/>
    </row>
    <row r="144" spans="1:3" x14ac:dyDescent="0.3">
      <c r="A144" s="2" t="str">
        <f>([4]UKBuilding_List!A144)</f>
        <v>0183</v>
      </c>
      <c r="B144" s="3" t="str">
        <f>VLOOKUP(A144,[4]UKBuilding_List!$A$1:$D$376,3,FALSE)</f>
        <v>Isolation Barn</v>
      </c>
      <c r="C144" s="1"/>
    </row>
    <row r="145" spans="1:3" x14ac:dyDescent="0.3">
      <c r="A145" s="2" t="str">
        <f>([4]UKBuilding_List!A145)</f>
        <v>0184</v>
      </c>
      <c r="B145" s="3" t="str">
        <f>VLOOKUP(A145,[4]UKBuilding_List!$A$1:$D$376,3,FALSE)</f>
        <v>Agricultural Machine Research Lab</v>
      </c>
      <c r="C145" s="1"/>
    </row>
    <row r="146" spans="1:3" x14ac:dyDescent="0.3">
      <c r="A146" s="2" t="str">
        <f>([4]UKBuilding_List!A146)</f>
        <v>0185</v>
      </c>
      <c r="B146" s="3" t="str">
        <f>VLOOKUP(A146,[4]UKBuilding_List!$A$1:$D$376,3,FALSE)</f>
        <v>Garage by Motor Pool Residence</v>
      </c>
      <c r="C146" s="1"/>
    </row>
    <row r="147" spans="1:3" x14ac:dyDescent="0.3">
      <c r="A147" s="2" t="str">
        <f>([4]UKBuilding_List!A147)</f>
        <v>0186</v>
      </c>
      <c r="B147" s="3" t="str">
        <f>VLOOKUP(A147,[4]UKBuilding_List!$A$1:$D$376,3,FALSE)</f>
        <v>Woodland Glen IV</v>
      </c>
      <c r="C147" s="1"/>
    </row>
    <row r="148" spans="1:3" x14ac:dyDescent="0.3">
      <c r="A148" s="2" t="str">
        <f>([4]UKBuilding_List!A148)</f>
        <v>0187</v>
      </c>
      <c r="B148" s="3" t="str">
        <f>VLOOKUP(A148,[4]UKBuilding_List!$A$1:$D$376,3,FALSE)</f>
        <v>Bus Shelter #5</v>
      </c>
      <c r="C148" s="1"/>
    </row>
    <row r="149" spans="1:3" x14ac:dyDescent="0.3">
      <c r="A149" s="2" t="str">
        <f>([4]UKBuilding_List!A149)</f>
        <v>0188</v>
      </c>
      <c r="B149" s="3" t="str">
        <f>VLOOKUP(A149,[4]UKBuilding_List!$A$1:$D$376,3,FALSE)</f>
        <v>Woodland Glen V</v>
      </c>
      <c r="C149" s="1"/>
    </row>
    <row r="150" spans="1:3" x14ac:dyDescent="0.3">
      <c r="A150" s="2" t="str">
        <f>([4]UKBuilding_List!A150)</f>
        <v>0189</v>
      </c>
      <c r="B150" s="3" t="str">
        <f>VLOOKUP(A150,[4]UKBuilding_List!$A$1:$D$376,3,FALSE)</f>
        <v>Shawneetown Bldg A</v>
      </c>
      <c r="C150" s="1"/>
    </row>
    <row r="151" spans="1:3" x14ac:dyDescent="0.3">
      <c r="A151" s="2" t="str">
        <f>([4]UKBuilding_List!A151)</f>
        <v>0190</v>
      </c>
      <c r="B151" s="3" t="str">
        <f>VLOOKUP(A151,[4]UKBuilding_List!$A$1:$D$376,3,FALSE)</f>
        <v>Shawneetown Bldg B</v>
      </c>
      <c r="C151" s="1"/>
    </row>
    <row r="152" spans="1:3" x14ac:dyDescent="0.3">
      <c r="A152" s="2" t="str">
        <f>([4]UKBuilding_List!A152)</f>
        <v>0191</v>
      </c>
      <c r="B152" s="3" t="str">
        <f>VLOOKUP(A152,[4]UKBuilding_List!$A$1:$D$376,3,FALSE)</f>
        <v>Shawneetown Bldg D</v>
      </c>
      <c r="C152" s="1"/>
    </row>
    <row r="153" spans="1:3" x14ac:dyDescent="0.3">
      <c r="A153" s="2" t="str">
        <f>([4]UKBuilding_List!A153)</f>
        <v>0192</v>
      </c>
      <c r="B153" s="3" t="str">
        <f>VLOOKUP(A153,[4]UKBuilding_List!$A$1:$D$376,3,FALSE)</f>
        <v>Shawneetown Bldg F</v>
      </c>
      <c r="C153" s="1"/>
    </row>
    <row r="154" spans="1:3" x14ac:dyDescent="0.3">
      <c r="A154" s="2" t="str">
        <f>([4]UKBuilding_List!A154)</f>
        <v>0193</v>
      </c>
      <c r="B154" s="3" t="str">
        <f>VLOOKUP(A154,[4]UKBuilding_List!$A$1:$D$376,3,FALSE)</f>
        <v>Shawneetown Bldg E</v>
      </c>
      <c r="C154" s="1"/>
    </row>
    <row r="155" spans="1:3" x14ac:dyDescent="0.3">
      <c r="A155" s="2" t="str">
        <f>([4]UKBuilding_List!A155)</f>
        <v>0194</v>
      </c>
      <c r="B155" s="3" t="str">
        <f>VLOOKUP(A155,[4]UKBuilding_List!$A$1:$D$376,3,FALSE)</f>
        <v>Shawneetown Bldg C</v>
      </c>
      <c r="C155" s="1"/>
    </row>
    <row r="156" spans="1:3" x14ac:dyDescent="0.3">
      <c r="A156" s="2" t="str">
        <f>([4]UKBuilding_List!A156)</f>
        <v>0196</v>
      </c>
      <c r="B156" s="3" t="str">
        <f>VLOOKUP(A156,[4]UKBuilding_List!$A$1:$D$376,3,FALSE)</f>
        <v>Stoll Field Viewing Tower</v>
      </c>
      <c r="C156" s="1"/>
    </row>
    <row r="157" spans="1:3" x14ac:dyDescent="0.3">
      <c r="A157" s="2" t="str">
        <f>([4]UKBuilding_List!A157)</f>
        <v>0197</v>
      </c>
      <c r="B157" s="3" t="str">
        <f>VLOOKUP(A157,[4]UKBuilding_List!$A$1:$D$376,3,FALSE)</f>
        <v>Parking Garage No 1</v>
      </c>
      <c r="C157" s="1"/>
    </row>
    <row r="158" spans="1:3" x14ac:dyDescent="0.3">
      <c r="A158" s="2" t="str">
        <f>([4]UKBuilding_List!A158)</f>
        <v>0198</v>
      </c>
      <c r="B158" s="3" t="str">
        <f>VLOOKUP(A158,[4]UKBuilding_List!$A$1:$D$376,3,FALSE)</f>
        <v>Parking Garage No 2</v>
      </c>
      <c r="C158" s="1"/>
    </row>
    <row r="159" spans="1:3" x14ac:dyDescent="0.3">
      <c r="A159" s="2" t="str">
        <f>([4]UKBuilding_List!A159)</f>
        <v>0199</v>
      </c>
      <c r="B159" s="3" t="str">
        <f>VLOOKUP(A159,[4]UKBuilding_List!$A$1:$D$376,3,FALSE)</f>
        <v>Parking Garage No 3</v>
      </c>
      <c r="C159" s="1"/>
    </row>
    <row r="160" spans="1:3" x14ac:dyDescent="0.3">
      <c r="A160" s="2" t="str">
        <f>([4]UKBuilding_List!A160)</f>
        <v>0200</v>
      </c>
      <c r="B160" s="3" t="str">
        <f>VLOOKUP(A160,[4]UKBuilding_List!$A$1:$D$376,3,FALSE)</f>
        <v>Wethington Allied Health Building</v>
      </c>
      <c r="C160" s="1"/>
    </row>
    <row r="161" spans="1:3" x14ac:dyDescent="0.3">
      <c r="A161" s="2" t="str">
        <f>([4]UKBuilding_List!A161)</f>
        <v>0202</v>
      </c>
      <c r="B161" s="3" t="str">
        <f>VLOOKUP(A161,[4]UKBuilding_List!$A$1:$D$376,3,FALSE)</f>
        <v>Parking Garage No 5</v>
      </c>
      <c r="C161" s="1"/>
    </row>
    <row r="162" spans="1:3" x14ac:dyDescent="0.3">
      <c r="A162" s="2" t="str">
        <f>([4]UKBuilding_List!A162)</f>
        <v>0204</v>
      </c>
      <c r="B162" s="3" t="str">
        <f>VLOOKUP(A162,[4]UKBuilding_List!$A$1:$D$376,3,FALSE)</f>
        <v>Cooling Plant #2</v>
      </c>
      <c r="C162" s="1"/>
    </row>
    <row r="163" spans="1:3" x14ac:dyDescent="0.3">
      <c r="A163" s="2" t="str">
        <f>([4]UKBuilding_List!A163)</f>
        <v>0205</v>
      </c>
      <c r="B163" s="3" t="str">
        <f>VLOOKUP(A163,[4]UKBuilding_List!$A$1:$D$376,3,FALSE)</f>
        <v>Phi Mu</v>
      </c>
      <c r="C163" s="1"/>
    </row>
    <row r="164" spans="1:3" x14ac:dyDescent="0.3">
      <c r="A164" s="2" t="str">
        <f>([4]UKBuilding_List!A164)</f>
        <v>0207</v>
      </c>
      <c r="B164" s="3" t="str">
        <f>VLOOKUP(A164,[4]UKBuilding_List!$A$1:$D$376,3,FALSE)</f>
        <v>Arts Metal Building</v>
      </c>
      <c r="C164" s="1"/>
    </row>
    <row r="165" spans="1:3" x14ac:dyDescent="0.3">
      <c r="A165" s="2" t="str">
        <f>([4]UKBuilding_List!A165)</f>
        <v>0210</v>
      </c>
      <c r="B165" s="3" t="str">
        <f>VLOOKUP(A165,[4]UKBuilding_List!$A$1:$D$376,3,FALSE)</f>
        <v>Reynolds Warehouse #4</v>
      </c>
      <c r="C165" s="1"/>
    </row>
    <row r="166" spans="1:3" x14ac:dyDescent="0.3">
      <c r="A166" s="2" t="str">
        <f>([4]UKBuilding_List!A166)</f>
        <v>0211</v>
      </c>
      <c r="B166" s="3" t="str">
        <f>VLOOKUP(A166,[4]UKBuilding_List!$A$1:$D$376,3,FALSE)</f>
        <v>Maxwell Place Garage</v>
      </c>
      <c r="C166" s="1"/>
    </row>
    <row r="167" spans="1:3" x14ac:dyDescent="0.3">
      <c r="A167" s="2" t="str">
        <f>([4]UKBuilding_List!A167)</f>
        <v>0212</v>
      </c>
      <c r="B167" s="3" t="str">
        <f>VLOOKUP(A167,[4]UKBuilding_List!$A$1:$D$376,3,FALSE)</f>
        <v>Lancaster Aquatics</v>
      </c>
      <c r="C167" s="1"/>
    </row>
    <row r="168" spans="1:3" x14ac:dyDescent="0.3">
      <c r="A168" s="2" t="str">
        <f>([4]UKBuilding_List!A168)</f>
        <v>0213</v>
      </c>
      <c r="B168" s="3" t="str">
        <f>VLOOKUP(A168,[4]UKBuilding_List!$A$1:$D$376,3,FALSE)</f>
        <v>Boone Tennis Center</v>
      </c>
      <c r="C168" s="1"/>
    </row>
    <row r="169" spans="1:3" x14ac:dyDescent="0.3">
      <c r="A169" s="2" t="str">
        <f>([4]UKBuilding_List!A169)</f>
        <v>0214</v>
      </c>
      <c r="B169" s="3" t="str">
        <f>VLOOKUP(A169,[4]UKBuilding_List!$A$1:$D$376,3,FALSE)</f>
        <v>Flammable Storage Building</v>
      </c>
      <c r="C169" s="1"/>
    </row>
    <row r="170" spans="1:3" x14ac:dyDescent="0.3">
      <c r="A170" s="2" t="str">
        <f>([4]UKBuilding_List!A170)</f>
        <v>0215</v>
      </c>
      <c r="B170" s="3" t="str">
        <f>VLOOKUP(A170,[4]UKBuilding_List!$A$1:$D$376,3,FALSE)</f>
        <v>W. P. Garrigus Building</v>
      </c>
      <c r="C170" s="1"/>
    </row>
    <row r="171" spans="1:3" x14ac:dyDescent="0.3">
      <c r="A171" s="2" t="str">
        <f>([4]UKBuilding_List!A171)</f>
        <v>0216</v>
      </c>
      <c r="B171" s="3" t="str">
        <f>VLOOKUP(A171,[4]UKBuilding_List!$A$1:$D$376,3,FALSE)</f>
        <v>Multi-Disciplinary Research Lab #3</v>
      </c>
      <c r="C171" s="1"/>
    </row>
    <row r="172" spans="1:3" x14ac:dyDescent="0.3">
      <c r="A172" s="2" t="str">
        <f>([4]UKBuilding_List!A172)</f>
        <v>0217</v>
      </c>
      <c r="B172" s="3" t="str">
        <f>VLOOKUP(A172,[4]UKBuilding_List!$A$1:$D$376,3,FALSE)</f>
        <v>Electric Substation #2</v>
      </c>
      <c r="C172" s="1"/>
    </row>
    <row r="173" spans="1:3" x14ac:dyDescent="0.3">
      <c r="A173" s="2" t="str">
        <f>([4]UKBuilding_List!A173)</f>
        <v>0219</v>
      </c>
      <c r="B173" s="3" t="str">
        <f>VLOOKUP(A173,[4]UKBuilding_List!$A$1:$D$376,3,FALSE)</f>
        <v>Seaton Center</v>
      </c>
      <c r="C173" s="1"/>
    </row>
    <row r="174" spans="1:3" x14ac:dyDescent="0.3">
      <c r="A174" s="2" t="str">
        <f>([4]UKBuilding_List!A174)</f>
        <v>0220</v>
      </c>
      <c r="B174" s="3" t="str">
        <f>VLOOKUP(A174,[4]UKBuilding_List!$A$1:$D$376,3,FALSE)</f>
        <v>Bernard Johnson Student Rec Ctr</v>
      </c>
      <c r="C174" s="1"/>
    </row>
    <row r="175" spans="1:3" x14ac:dyDescent="0.3">
      <c r="A175" s="2" t="str">
        <f>([4]UKBuilding_List!A175)</f>
        <v>0222</v>
      </c>
      <c r="B175" s="3" t="str">
        <f>VLOOKUP(A175,[4]UKBuilding_List!$A$1:$D$376,3,FALSE)</f>
        <v>Commonwealth Stadium</v>
      </c>
      <c r="C175" s="1"/>
    </row>
    <row r="176" spans="1:3" x14ac:dyDescent="0.3">
      <c r="A176" s="2" t="str">
        <f>([4]UKBuilding_List!A176)</f>
        <v>0223</v>
      </c>
      <c r="B176" s="3" t="str">
        <f>VLOOKUP(A176,[4]UKBuilding_List!$A$1:$D$376,3,FALSE)</f>
        <v>Warren Wright Medical Plaza</v>
      </c>
      <c r="C176" s="1"/>
    </row>
    <row r="177" spans="1:3" x14ac:dyDescent="0.3">
      <c r="A177" s="2" t="str">
        <f>([4]UKBuilding_List!A177)</f>
        <v>0224</v>
      </c>
      <c r="B177" s="3" t="str">
        <f>VLOOKUP(A177,[4]UKBuilding_List!$A$1:$D$376,3,FALSE)</f>
        <v>Lucille Caudill Little Fine Arts Library</v>
      </c>
      <c r="C177" s="1"/>
    </row>
    <row r="178" spans="1:3" x14ac:dyDescent="0.3">
      <c r="A178" s="2" t="str">
        <f>([4]UKBuilding_List!A178)</f>
        <v>0225</v>
      </c>
      <c r="B178" s="3" t="str">
        <f>VLOOKUP(A178,[4]UKBuilding_List!$A$1:$D$376,3,FALSE)</f>
        <v>T H Morgan Biological Sciences</v>
      </c>
      <c r="C178" s="1"/>
    </row>
    <row r="179" spans="1:3" x14ac:dyDescent="0.3">
      <c r="A179" s="2" t="str">
        <f>([4]UKBuilding_List!A179)</f>
        <v>0227</v>
      </c>
      <c r="B179" s="3" t="str">
        <f>VLOOKUP(A179,[4]UKBuilding_List!$A$1:$D$376,3,FALSE)</f>
        <v>Recreation Equipment Storage Building</v>
      </c>
      <c r="C179" s="1"/>
    </row>
    <row r="180" spans="1:3" x14ac:dyDescent="0.3">
      <c r="A180" s="2" t="str">
        <f>([4]UKBuilding_List!A180)</f>
        <v>0229</v>
      </c>
      <c r="B180" s="3" t="str">
        <f>VLOOKUP(A180,[4]UKBuilding_List!$A$1:$D$376,3,FALSE)</f>
        <v>Agricultural Distribution Center</v>
      </c>
      <c r="C180" s="1"/>
    </row>
    <row r="181" spans="1:3" x14ac:dyDescent="0.3">
      <c r="A181" s="2" t="str">
        <f>([4]UKBuilding_List!A181)</f>
        <v>0230</v>
      </c>
      <c r="B181" s="3" t="str">
        <f>VLOOKUP(A181,[4]UKBuilding_List!$A$1:$D$376,3,FALSE)</f>
        <v>Sanders-Brown Center on Aging</v>
      </c>
      <c r="C181" s="1"/>
    </row>
    <row r="182" spans="1:3" x14ac:dyDescent="0.3">
      <c r="A182" s="2" t="str">
        <f>([4]UKBuilding_List!A182)</f>
        <v>0232</v>
      </c>
      <c r="B182" s="3" t="str">
        <f>VLOOKUP(A182,[4]UKBuilding_List!$A$1:$D$376,3,FALSE)</f>
        <v>College of Nursing</v>
      </c>
      <c r="C182" s="1"/>
    </row>
    <row r="183" spans="1:3" x14ac:dyDescent="0.3">
      <c r="A183" s="2" t="str">
        <f>([4]UKBuilding_List!A183)</f>
        <v>0235</v>
      </c>
      <c r="B183" s="3" t="str">
        <f>VLOOKUP(A183,[4]UKBuilding_List!$A$1:$D$376,3,FALSE)</f>
        <v>John W Oswald Building</v>
      </c>
      <c r="C183" s="1"/>
    </row>
    <row r="184" spans="1:3" x14ac:dyDescent="0.3">
      <c r="A184" s="2" t="str">
        <f>([4]UKBuilding_List!A184)</f>
        <v>0236</v>
      </c>
      <c r="B184" s="3" t="str">
        <f>VLOOKUP(A184,[4]UKBuilding_List!$A$1:$D$376,3,FALSE)</f>
        <v>Kentucky Tobacco Research and Development Center</v>
      </c>
      <c r="C184" s="1"/>
    </row>
    <row r="185" spans="1:3" x14ac:dyDescent="0.3">
      <c r="A185" s="2" t="str">
        <f>([4]UKBuilding_List!A185)</f>
        <v>0241</v>
      </c>
      <c r="B185" s="3" t="str">
        <f>VLOOKUP(A185,[4]UKBuilding_List!$A$1:$D$376,3,FALSE)</f>
        <v>Singletary Center for the Arts</v>
      </c>
      <c r="C185" s="1"/>
    </row>
    <row r="186" spans="1:3" x14ac:dyDescent="0.3">
      <c r="A186" s="2" t="str">
        <f>([4]UKBuilding_List!A186)</f>
        <v>0243</v>
      </c>
      <c r="B186" s="3" t="str">
        <f>VLOOKUP(A186,[4]UKBuilding_List!$A$1:$D$376,3,FALSE)</f>
        <v>Greg Page Apartments 1</v>
      </c>
      <c r="C186" s="1"/>
    </row>
    <row r="187" spans="1:3" x14ac:dyDescent="0.3">
      <c r="A187" s="2" t="str">
        <f>([4]UKBuilding_List!A187)</f>
        <v>0244</v>
      </c>
      <c r="B187" s="3" t="str">
        <f>VLOOKUP(A187,[4]UKBuilding_List!$A$1:$D$376,3,FALSE)</f>
        <v>Greg Page Apartments 2</v>
      </c>
      <c r="C187" s="1"/>
    </row>
    <row r="188" spans="1:3" x14ac:dyDescent="0.3">
      <c r="A188" s="2" t="str">
        <f>([4]UKBuilding_List!A188)</f>
        <v>0245</v>
      </c>
      <c r="B188" s="3" t="str">
        <f>VLOOKUP(A188,[4]UKBuilding_List!$A$1:$D$376,3,FALSE)</f>
        <v>Greg Page Apartments 3</v>
      </c>
      <c r="C188" s="1"/>
    </row>
    <row r="189" spans="1:3" x14ac:dyDescent="0.3">
      <c r="A189" s="2" t="str">
        <f>([4]UKBuilding_List!A189)</f>
        <v>0246</v>
      </c>
      <c r="B189" s="3" t="str">
        <f>VLOOKUP(A189,[4]UKBuilding_List!$A$1:$D$376,3,FALSE)</f>
        <v>Greg Page Apartments 4</v>
      </c>
      <c r="C189" s="1"/>
    </row>
    <row r="190" spans="1:3" x14ac:dyDescent="0.3">
      <c r="A190" s="2" t="str">
        <f>([4]UKBuilding_List!A190)</f>
        <v>0247</v>
      </c>
      <c r="B190" s="3" t="str">
        <f>VLOOKUP(A190,[4]UKBuilding_List!$A$1:$D$376,3,FALSE)</f>
        <v>Greg Page Apartments 5</v>
      </c>
      <c r="C190" s="1"/>
    </row>
    <row r="191" spans="1:3" x14ac:dyDescent="0.3">
      <c r="A191" s="2" t="str">
        <f>([4]UKBuilding_List!A191)</f>
        <v>0248</v>
      </c>
      <c r="B191" s="3" t="str">
        <f>VLOOKUP(A191,[4]UKBuilding_List!$A$1:$D$376,3,FALSE)</f>
        <v>Greg Page Apartments 6</v>
      </c>
      <c r="C191" s="1"/>
    </row>
    <row r="192" spans="1:3" x14ac:dyDescent="0.3">
      <c r="A192" s="2" t="str">
        <f>([4]UKBuilding_List!A192)</f>
        <v>0249</v>
      </c>
      <c r="B192" s="3" t="str">
        <f>VLOOKUP(A192,[4]UKBuilding_List!$A$1:$D$376,3,FALSE)</f>
        <v>Greg Page Apartments 7</v>
      </c>
      <c r="C192" s="1"/>
    </row>
    <row r="193" spans="1:3" x14ac:dyDescent="0.3">
      <c r="A193" s="2" t="str">
        <f>([4]UKBuilding_List!A193)</f>
        <v>0250</v>
      </c>
      <c r="B193" s="3" t="str">
        <f>VLOOKUP(A193,[4]UKBuilding_List!$A$1:$D$376,3,FALSE)</f>
        <v>Greg Page Apartments 8</v>
      </c>
      <c r="C193" s="1"/>
    </row>
    <row r="194" spans="1:3" x14ac:dyDescent="0.3">
      <c r="A194" s="2" t="str">
        <f>([4]UKBuilding_List!A194)</f>
        <v>0252</v>
      </c>
      <c r="B194" s="3" t="str">
        <f>VLOOKUP(A194,[4]UKBuilding_List!$A$1:$D$376,3,FALSE)</f>
        <v>Greg Page Apartments 10</v>
      </c>
      <c r="C194" s="1"/>
    </row>
    <row r="195" spans="1:3" x14ac:dyDescent="0.3">
      <c r="A195" s="2" t="str">
        <f>([4]UKBuilding_List!A195)</f>
        <v>0253</v>
      </c>
      <c r="B195" s="3" t="str">
        <f>VLOOKUP(A195,[4]UKBuilding_List!$A$1:$D$376,3,FALSE)</f>
        <v>Greg Page Apartments 11</v>
      </c>
      <c r="C195" s="1"/>
    </row>
    <row r="196" spans="1:3" x14ac:dyDescent="0.3">
      <c r="A196" s="2" t="str">
        <f>([4]UKBuilding_List!A196)</f>
        <v>0254</v>
      </c>
      <c r="B196" s="3" t="str">
        <f>VLOOKUP(A196,[4]UKBuilding_List!$A$1:$D$376,3,FALSE)</f>
        <v>Greg Page Apartments 12</v>
      </c>
      <c r="C196" s="1"/>
    </row>
    <row r="197" spans="1:3" x14ac:dyDescent="0.3">
      <c r="A197" s="2" t="str">
        <f>([4]UKBuilding_List!A197)</f>
        <v>0255</v>
      </c>
      <c r="B197" s="3" t="str">
        <f>VLOOKUP(A197,[4]UKBuilding_List!$A$1:$D$376,3,FALSE)</f>
        <v>Greg Page Apartments 13</v>
      </c>
      <c r="C197" s="1"/>
    </row>
    <row r="198" spans="1:3" x14ac:dyDescent="0.3">
      <c r="A198" s="2" t="str">
        <f>([4]UKBuilding_List!A198)</f>
        <v>0256</v>
      </c>
      <c r="B198" s="3" t="str">
        <f>VLOOKUP(A198,[4]UKBuilding_List!$A$1:$D$376,3,FALSE)</f>
        <v>Greg Page Apartments 14</v>
      </c>
      <c r="C198" s="1"/>
    </row>
    <row r="199" spans="1:3" x14ac:dyDescent="0.3">
      <c r="A199" s="2" t="str">
        <f>([4]UKBuilding_List!A199)</f>
        <v>0257</v>
      </c>
      <c r="B199" s="3" t="str">
        <f>VLOOKUP(A199,[4]UKBuilding_List!$A$1:$D$376,3,FALSE)</f>
        <v>Greg Page Apartments 15</v>
      </c>
      <c r="C199" s="1"/>
    </row>
    <row r="200" spans="1:3" x14ac:dyDescent="0.3">
      <c r="A200" s="2" t="str">
        <f>([4]UKBuilding_List!A200)</f>
        <v>0258</v>
      </c>
      <c r="B200" s="3" t="str">
        <f>VLOOKUP(A200,[4]UKBuilding_List!$A$1:$D$376,3,FALSE)</f>
        <v>Greg Page Apartments 16</v>
      </c>
      <c r="C200" s="1"/>
    </row>
    <row r="201" spans="1:3" x14ac:dyDescent="0.3">
      <c r="A201" s="2" t="str">
        <f>([4]UKBuilding_List!A201)</f>
        <v>0259</v>
      </c>
      <c r="B201" s="3" t="str">
        <f>VLOOKUP(A201,[4]UKBuilding_List!$A$1:$D$376,3,FALSE)</f>
        <v>Greg Page Apartments 17</v>
      </c>
      <c r="C201" s="1"/>
    </row>
    <row r="202" spans="1:3" x14ac:dyDescent="0.3">
      <c r="A202" s="2" t="str">
        <f>([4]UKBuilding_List!A202)</f>
        <v>0260</v>
      </c>
      <c r="B202" s="3" t="str">
        <f>VLOOKUP(A202,[4]UKBuilding_List!$A$1:$D$376,3,FALSE)</f>
        <v>Greg Page Apartments 18</v>
      </c>
      <c r="C202" s="1"/>
    </row>
    <row r="203" spans="1:3" x14ac:dyDescent="0.3">
      <c r="A203" s="2" t="str">
        <f>([4]UKBuilding_List!A203)</f>
        <v>0261</v>
      </c>
      <c r="B203" s="3" t="str">
        <f>VLOOKUP(A203,[4]UKBuilding_List!$A$1:$D$376,3,FALSE)</f>
        <v>Greg Page Apartments 19</v>
      </c>
      <c r="C203" s="1"/>
    </row>
    <row r="204" spans="1:3" x14ac:dyDescent="0.3">
      <c r="A204" s="2" t="str">
        <f>([4]UKBuilding_List!A204)</f>
        <v>0262</v>
      </c>
      <c r="B204" s="3" t="str">
        <f>VLOOKUP(A204,[4]UKBuilding_List!$A$1:$D$376,3,FALSE)</f>
        <v>Greg Page Apartments 20</v>
      </c>
      <c r="C204" s="1"/>
    </row>
    <row r="205" spans="1:3" x14ac:dyDescent="0.3">
      <c r="A205" s="2" t="str">
        <f>([4]UKBuilding_List!A205)</f>
        <v>0263</v>
      </c>
      <c r="B205" s="3" t="str">
        <f>VLOOKUP(A205,[4]UKBuilding_List!$A$1:$D$376,3,FALSE)</f>
        <v>Greg Page Apartments 21</v>
      </c>
      <c r="C205" s="1"/>
    </row>
    <row r="206" spans="1:3" x14ac:dyDescent="0.3">
      <c r="A206" s="2" t="str">
        <f>([4]UKBuilding_List!A206)</f>
        <v>0264</v>
      </c>
      <c r="B206" s="3" t="str">
        <f>VLOOKUP(A206,[4]UKBuilding_List!$A$1:$D$376,3,FALSE)</f>
        <v>Greg Page Apartments 22</v>
      </c>
      <c r="C206" s="1"/>
    </row>
    <row r="207" spans="1:3" x14ac:dyDescent="0.3">
      <c r="A207" s="2" t="str">
        <f>([4]UKBuilding_List!A207)</f>
        <v>0265</v>
      </c>
      <c r="B207" s="3" t="str">
        <f>VLOOKUP(A207,[4]UKBuilding_List!$A$1:$D$376,3,FALSE)</f>
        <v>Greg Page Apartments 23</v>
      </c>
      <c r="C207" s="1"/>
    </row>
    <row r="208" spans="1:3" x14ac:dyDescent="0.3">
      <c r="A208" s="2" t="str">
        <f>([4]UKBuilding_List!A208)</f>
        <v>0266</v>
      </c>
      <c r="B208" s="3" t="str">
        <f>VLOOKUP(A208,[4]UKBuilding_List!$A$1:$D$376,3,FALSE)</f>
        <v>Greg Page Apartments 24</v>
      </c>
      <c r="C208" s="1"/>
    </row>
    <row r="209" spans="1:3" x14ac:dyDescent="0.3">
      <c r="A209" s="2" t="str">
        <f>([4]UKBuilding_List!A209)</f>
        <v>0267</v>
      </c>
      <c r="B209" s="3" t="str">
        <f>VLOOKUP(A209,[4]UKBuilding_List!$A$1:$D$376,3,FALSE)</f>
        <v>Greg Page Apartments 25</v>
      </c>
      <c r="C209" s="1"/>
    </row>
    <row r="210" spans="1:3" x14ac:dyDescent="0.3">
      <c r="A210" s="2" t="str">
        <f>([4]UKBuilding_List!A210)</f>
        <v>0268</v>
      </c>
      <c r="B210" s="3" t="str">
        <f>VLOOKUP(A210,[4]UKBuilding_List!$A$1:$D$376,3,FALSE)</f>
        <v>Greg Page Food Storage Laundry</v>
      </c>
      <c r="C210" s="1"/>
    </row>
    <row r="211" spans="1:3" x14ac:dyDescent="0.3">
      <c r="A211" s="2" t="str">
        <f>([4]UKBuilding_List!A211)</f>
        <v>0269</v>
      </c>
      <c r="B211" s="3" t="str">
        <f>VLOOKUP(A211,[4]UKBuilding_List!$A$1:$D$376,3,FALSE)</f>
        <v>Communications Building</v>
      </c>
      <c r="C211" s="1"/>
    </row>
    <row r="212" spans="1:3" x14ac:dyDescent="0.3">
      <c r="A212" s="2" t="str">
        <f>([4]UKBuilding_List!A212)</f>
        <v>0274</v>
      </c>
      <c r="B212" s="3" t="str">
        <f>VLOOKUP(A212,[4]UKBuilding_List!$A$1:$D$376,3,FALSE)</f>
        <v>Moloney Building</v>
      </c>
      <c r="C212" s="1"/>
    </row>
    <row r="213" spans="1:3" x14ac:dyDescent="0.3">
      <c r="A213" s="2" t="str">
        <f>([4]UKBuilding_List!A213)</f>
        <v>0275</v>
      </c>
      <c r="B213" s="3" t="str">
        <f>VLOOKUP(A213,[4]UKBuilding_List!$A$1:$D$376,3,FALSE)</f>
        <v>Bruce Poundstone Regulatory Services Building</v>
      </c>
      <c r="C213" s="1"/>
    </row>
    <row r="214" spans="1:3" x14ac:dyDescent="0.3">
      <c r="A214" s="2" t="str">
        <f>([4]UKBuilding_List!A214)</f>
        <v>0276</v>
      </c>
      <c r="B214" s="3" t="str">
        <f>VLOOKUP(A214,[4]UKBuilding_List!$A$1:$D$376,3,FALSE)</f>
        <v>Charles E. Barnhart Building</v>
      </c>
      <c r="C214" s="1"/>
    </row>
    <row r="215" spans="1:3" x14ac:dyDescent="0.3">
      <c r="A215" s="2" t="str">
        <f>([4]UKBuilding_List!A215)</f>
        <v>0277</v>
      </c>
      <c r="B215" s="3" t="str">
        <f>VLOOKUP(A215,[4]UKBuilding_List!$A$1:$D$376,3,FALSE)</f>
        <v>Nutter Football Training Facility</v>
      </c>
      <c r="C215" s="1"/>
    </row>
    <row r="216" spans="1:3" x14ac:dyDescent="0.3">
      <c r="A216" s="2" t="str">
        <f>([4]UKBuilding_List!A216)</f>
        <v>0278</v>
      </c>
      <c r="B216" s="3" t="str">
        <f>VLOOKUP(A216,[4]UKBuilding_List!$A$1:$D$376,3,FALSE)</f>
        <v>PPD Storage Building</v>
      </c>
      <c r="C216" s="1"/>
    </row>
    <row r="217" spans="1:3" x14ac:dyDescent="0.3">
      <c r="A217" s="2" t="str">
        <f>([4]UKBuilding_List!A217)</f>
        <v>0279</v>
      </c>
      <c r="B217" s="3" t="str">
        <f>VLOOKUP(A217,[4]UKBuilding_List!$A$1:$D$376,3,FALSE)</f>
        <v>BIRP Building</v>
      </c>
      <c r="C217" s="1"/>
    </row>
    <row r="218" spans="1:3" x14ac:dyDescent="0.3">
      <c r="A218" s="2" t="str">
        <f>([4]UKBuilding_List!A218)</f>
        <v>0280</v>
      </c>
      <c r="B218" s="3" t="str">
        <f>VLOOKUP(A218,[4]UKBuilding_List!$A$1:$D$376,3,FALSE)</f>
        <v>The Football Training Facility</v>
      </c>
      <c r="C218" s="1"/>
    </row>
    <row r="219" spans="1:3" x14ac:dyDescent="0.3">
      <c r="A219" s="2" t="str">
        <f>([4]UKBuilding_List!A219)</f>
        <v>0281</v>
      </c>
      <c r="B219" s="3" t="str">
        <f>VLOOKUP(A219,[4]UKBuilding_List!$A$1:$D$376,3,FALSE)</f>
        <v>Oliver H. Raymond Civil Engineering</v>
      </c>
      <c r="C219" s="1"/>
    </row>
    <row r="220" spans="1:3" x14ac:dyDescent="0.3">
      <c r="A220" s="2" t="str">
        <f>([4]UKBuilding_List!A220)</f>
        <v>0282</v>
      </c>
      <c r="B220" s="3" t="str">
        <f>VLOOKUP(A220,[4]UKBuilding_List!$A$1:$D$376,3,FALSE)</f>
        <v>Gas Storage Building</v>
      </c>
      <c r="C220" s="1"/>
    </row>
    <row r="221" spans="1:3" x14ac:dyDescent="0.3">
      <c r="A221" s="2" t="str">
        <f>([4]UKBuilding_List!A221)</f>
        <v>0283</v>
      </c>
      <c r="B221" s="3" t="str">
        <f>VLOOKUP(A221,[4]UKBuilding_List!$A$1:$D$376,3,FALSE)</f>
        <v>Hagan Baseball Stadium</v>
      </c>
      <c r="C221" s="1"/>
    </row>
    <row r="222" spans="1:3" x14ac:dyDescent="0.3">
      <c r="A222" s="2" t="str">
        <f>([4]UKBuilding_List!A222)</f>
        <v>0284</v>
      </c>
      <c r="B222" s="3" t="str">
        <f>VLOOKUP(A222,[4]UKBuilding_List!$A$1:$D$376,3,FALSE)</f>
        <v>Kentucky Clinic</v>
      </c>
      <c r="C222" s="1"/>
    </row>
    <row r="223" spans="1:3" x14ac:dyDescent="0.3">
      <c r="A223" s="2" t="str">
        <f>([4]UKBuilding_List!A223)</f>
        <v>0285</v>
      </c>
      <c r="B223" s="3" t="str">
        <f>VLOOKUP(A223,[4]UKBuilding_List!$A$1:$D$376,3,FALSE)</f>
        <v>Nutter Field House</v>
      </c>
      <c r="C223" s="1"/>
    </row>
    <row r="224" spans="1:3" x14ac:dyDescent="0.3">
      <c r="A224" s="2" t="str">
        <f>([4]UKBuilding_List!A224)</f>
        <v>0286</v>
      </c>
      <c r="B224" s="3" t="str">
        <f>VLOOKUP(A224,[4]UKBuilding_List!$A$1:$D$376,3,FALSE)</f>
        <v>ASTeCC</v>
      </c>
      <c r="C224" s="1"/>
    </row>
    <row r="225" spans="1:3" x14ac:dyDescent="0.3">
      <c r="A225" s="2" t="str">
        <f>([4]UKBuilding_List!A225)</f>
        <v>0287</v>
      </c>
      <c r="B225" s="3" t="str">
        <f>VLOOKUP(A225,[4]UKBuilding_List!$A$1:$D$376,3,FALSE)</f>
        <v>Electric HVAC Building</v>
      </c>
      <c r="C225" s="1"/>
    </row>
    <row r="226" spans="1:3" x14ac:dyDescent="0.3">
      <c r="A226" s="2" t="str">
        <f>([4]UKBuilding_List!A226)</f>
        <v>0288</v>
      </c>
      <c r="B226" s="3" t="str">
        <f>VLOOKUP(A226,[4]UKBuilding_List!$A$1:$D$376,3,FALSE)</f>
        <v>PPD Greenhouse</v>
      </c>
      <c r="C226" s="1"/>
    </row>
    <row r="227" spans="1:3" x14ac:dyDescent="0.3">
      <c r="A227" s="2" t="str">
        <f>([4]UKBuilding_List!A227)</f>
        <v>0289</v>
      </c>
      <c r="B227" s="3" t="str">
        <f>VLOOKUP(A227,[4]UKBuilding_List!$A$1:$D$376,3,FALSE)</f>
        <v>Hazardous Waste Storage</v>
      </c>
      <c r="C227" s="1"/>
    </row>
    <row r="228" spans="1:3" x14ac:dyDescent="0.3">
      <c r="A228" s="2" t="str">
        <f>([4]UKBuilding_List!A228)</f>
        <v>0293</v>
      </c>
      <c r="B228" s="3" t="str">
        <f>VLOOKUP(A228,[4]UKBuilding_List!$A$1:$D$376,3,FALSE)</f>
        <v>UK Hospital - Chandler Medical Center &amp; Hospital</v>
      </c>
      <c r="C228" s="1"/>
    </row>
    <row r="229" spans="1:3" x14ac:dyDescent="0.3">
      <c r="A229" s="2" t="str">
        <f>([4]UKBuilding_List!A229)</f>
        <v>0294</v>
      </c>
      <c r="B229" s="3" t="str">
        <f>VLOOKUP(A229,[4]UKBuilding_List!$A$1:$D$376,3,FALSE)</f>
        <v>Gill Heart Institute</v>
      </c>
      <c r="C229" s="1"/>
    </row>
    <row r="230" spans="1:3" x14ac:dyDescent="0.3">
      <c r="A230" s="2" t="str">
        <f>([4]UKBuilding_List!A230)</f>
        <v>0297</v>
      </c>
      <c r="B230" s="3" t="str">
        <f>VLOOKUP(A230,[4]UKBuilding_List!$A$1:$D$376,3,FALSE)</f>
        <v>Dental Science Building</v>
      </c>
      <c r="C230" s="1"/>
    </row>
    <row r="231" spans="1:3" x14ac:dyDescent="0.3">
      <c r="A231" s="2" t="str">
        <f>([4]UKBuilding_List!A231)</f>
        <v>0298</v>
      </c>
      <c r="B231" s="3" t="str">
        <f>VLOOKUP(A231,[4]UKBuilding_List!$A$1:$D$376,3,FALSE)</f>
        <v>William R. Willard Medical Education Building</v>
      </c>
      <c r="C231" s="1"/>
    </row>
    <row r="232" spans="1:3" x14ac:dyDescent="0.3">
      <c r="A232" s="2" t="str">
        <f>([4]UKBuilding_List!A232)</f>
        <v>0300</v>
      </c>
      <c r="B232" s="3" t="str">
        <f>VLOOKUP(A232,[4]UKBuilding_List!$A$1:$D$376,3,FALSE)</f>
        <v>Arboretum Tool Shed</v>
      </c>
      <c r="C232" s="1"/>
    </row>
    <row r="233" spans="1:3" x14ac:dyDescent="0.3">
      <c r="A233" s="2" t="str">
        <f>([4]UKBuilding_List!A233)</f>
        <v>0301</v>
      </c>
      <c r="B233" s="3" t="str">
        <f>VLOOKUP(A233,[4]UKBuilding_List!$A$1:$D$376,3,FALSE)</f>
        <v>154 Bonnie Brae</v>
      </c>
      <c r="C233" s="1"/>
    </row>
    <row r="234" spans="1:3" x14ac:dyDescent="0.3">
      <c r="A234" s="2" t="str">
        <f>([4]UKBuilding_List!A234)</f>
        <v>0302</v>
      </c>
      <c r="B234" s="3" t="str">
        <f>VLOOKUP(A234,[4]UKBuilding_List!$A$1:$D$376,3,FALSE)</f>
        <v>Dorotha Smith Oatts Visitor Center</v>
      </c>
      <c r="C234" s="1"/>
    </row>
    <row r="235" spans="1:3" x14ac:dyDescent="0.3">
      <c r="A235" s="2" t="str">
        <f>([4]UKBuilding_List!A235)</f>
        <v>0303</v>
      </c>
      <c r="B235" s="3" t="str">
        <f>VLOOKUP(A235,[4]UKBuilding_List!$A$1:$D$376,3,FALSE)</f>
        <v>Arboretum Restrooms</v>
      </c>
      <c r="C235" s="1"/>
    </row>
    <row r="236" spans="1:3" x14ac:dyDescent="0.3">
      <c r="A236" s="2" t="str">
        <f>([4]UKBuilding_List!A236)</f>
        <v>0305</v>
      </c>
      <c r="B236" s="3" t="str">
        <f>VLOOKUP(A236,[4]UKBuilding_List!$A$1:$D$376,3,FALSE)</f>
        <v>Peter P. Bosomworth Health Sciences Research Building</v>
      </c>
      <c r="C236" s="1"/>
    </row>
    <row r="237" spans="1:3" x14ac:dyDescent="0.3">
      <c r="A237" s="2" t="str">
        <f>([4]UKBuilding_List!A237)</f>
        <v>0312</v>
      </c>
      <c r="B237" s="3" t="str">
        <f>VLOOKUP(A237,[4]UKBuilding_List!$A$1:$D$376,3,FALSE)</f>
        <v>Plant Sciences</v>
      </c>
      <c r="C237" s="1"/>
    </row>
    <row r="238" spans="1:3" x14ac:dyDescent="0.3">
      <c r="A238" s="2" t="str">
        <f>([4]UKBuilding_List!A238)</f>
        <v>0314</v>
      </c>
      <c r="B238" s="3" t="str">
        <f>VLOOKUP(A238,[4]UKBuilding_List!$A$1:$D$376,3,FALSE)</f>
        <v>252 East Maxwell St</v>
      </c>
      <c r="C238" s="1"/>
    </row>
    <row r="239" spans="1:3" x14ac:dyDescent="0.3">
      <c r="A239" s="2" t="str">
        <f>([4]UKBuilding_List!A239)</f>
        <v>0315</v>
      </c>
      <c r="B239" s="3" t="str">
        <f>VLOOKUP(A239,[4]UKBuilding_List!$A$1:$D$376,3,FALSE)</f>
        <v>206 East Maxwell St</v>
      </c>
      <c r="C239" s="1"/>
    </row>
    <row r="240" spans="1:3" x14ac:dyDescent="0.3">
      <c r="A240" s="2" t="str">
        <f>([4]UKBuilding_List!A240)</f>
        <v>0333</v>
      </c>
      <c r="B240" s="3" t="str">
        <f>VLOOKUP(A240,[4]UKBuilding_List!$A$1:$D$376,3,FALSE)</f>
        <v>641 South Limestone St</v>
      </c>
      <c r="C240" s="1"/>
    </row>
    <row r="241" spans="1:3" x14ac:dyDescent="0.3">
      <c r="A241" s="2" t="str">
        <f>([4]UKBuilding_List!A241)</f>
        <v>0336</v>
      </c>
      <c r="B241" s="3" t="str">
        <f>VLOOKUP(A241,[4]UKBuilding_List!$A$1:$D$376,3,FALSE)</f>
        <v>Thomas D Clark Building</v>
      </c>
      <c r="C241" s="1"/>
    </row>
    <row r="242" spans="1:3" x14ac:dyDescent="0.3">
      <c r="A242" s="2" t="str">
        <f>([4]UKBuilding_List!A242)</f>
        <v>0337</v>
      </c>
      <c r="B242" s="3" t="str">
        <f>VLOOKUP(A242,[4]UKBuilding_List!$A$1:$D$376,3,FALSE)</f>
        <v>663 South Limestone Garage</v>
      </c>
      <c r="C242" s="1"/>
    </row>
    <row r="243" spans="1:3" x14ac:dyDescent="0.3">
      <c r="A243" s="2" t="str">
        <f>([4]UKBuilding_List!A243)</f>
        <v>0343</v>
      </c>
      <c r="B243" s="3" t="str">
        <f>VLOOKUP(A243,[4]UKBuilding_List!$A$1:$D$376,3,FALSE)</f>
        <v>Bingham Davis House</v>
      </c>
      <c r="C243" s="1"/>
    </row>
    <row r="244" spans="1:3" x14ac:dyDescent="0.3">
      <c r="A244" s="2" t="str">
        <f>([4]UKBuilding_List!A244)</f>
        <v>0344</v>
      </c>
      <c r="B244" s="3" t="str">
        <f>VLOOKUP(A244,[4]UKBuilding_List!$A$1:$D$376,3,FALSE)</f>
        <v>Raymond F. Betts House</v>
      </c>
      <c r="C244" s="1"/>
    </row>
    <row r="245" spans="1:3" x14ac:dyDescent="0.3">
      <c r="A245" s="2" t="str">
        <f>([4]UKBuilding_List!A245)</f>
        <v>0345</v>
      </c>
      <c r="B245" s="3" t="str">
        <f>VLOOKUP(A245,[4]UKBuilding_List!$A$1:$D$376,3,FALSE)</f>
        <v>Max Kade German House and Cultural Center</v>
      </c>
      <c r="C245" s="1"/>
    </row>
    <row r="246" spans="1:3" x14ac:dyDescent="0.3">
      <c r="A246" s="2" t="str">
        <f>([4]UKBuilding_List!A246)</f>
        <v>0346</v>
      </c>
      <c r="B246" s="3" t="str">
        <f>VLOOKUP(A246,[4]UKBuilding_List!$A$1:$D$376,3,FALSE)</f>
        <v>654 Maxwelton Ct</v>
      </c>
      <c r="C246" s="1"/>
    </row>
    <row r="247" spans="1:3" x14ac:dyDescent="0.3">
      <c r="A247" s="2" t="str">
        <f>([4]UKBuilding_List!A247)</f>
        <v>0347</v>
      </c>
      <c r="B247" s="3" t="str">
        <f>VLOOKUP(A247,[4]UKBuilding_List!$A$1:$D$376,3,FALSE)</f>
        <v>624 Maxwelton Ct</v>
      </c>
      <c r="C247" s="1"/>
    </row>
    <row r="248" spans="1:3" x14ac:dyDescent="0.3">
      <c r="A248" s="2" t="str">
        <f>([4]UKBuilding_List!A248)</f>
        <v>0348</v>
      </c>
      <c r="B248" s="3" t="str">
        <f>VLOOKUP(A248,[4]UKBuilding_List!$A$1:$D$376,3,FALSE)</f>
        <v>626 Maxwelton Ct</v>
      </c>
      <c r="C248" s="1"/>
    </row>
    <row r="249" spans="1:3" x14ac:dyDescent="0.3">
      <c r="A249" s="2" t="str">
        <f>([4]UKBuilding_List!A249)</f>
        <v>0349</v>
      </c>
      <c r="B249" s="3" t="str">
        <f>VLOOKUP(A249,[4]UKBuilding_List!$A$1:$D$376,3,FALSE)</f>
        <v>641 Maxwelton Ct</v>
      </c>
      <c r="C249" s="1"/>
    </row>
    <row r="250" spans="1:3" x14ac:dyDescent="0.3">
      <c r="A250" s="2" t="str">
        <f>([4]UKBuilding_List!A250)</f>
        <v>0350</v>
      </c>
      <c r="B250" s="3" t="str">
        <f>VLOOKUP(A250,[4]UKBuilding_List!$A$1:$D$376,3,FALSE)</f>
        <v>643 Maxwelton Ct</v>
      </c>
      <c r="C250" s="1"/>
    </row>
    <row r="251" spans="1:3" x14ac:dyDescent="0.3">
      <c r="A251" s="2" t="str">
        <f>([4]UKBuilding_List!A251)</f>
        <v>0351</v>
      </c>
      <c r="B251" s="3" t="str">
        <f>VLOOKUP(A251,[4]UKBuilding_List!$A$1:$D$376,3,FALSE)</f>
        <v>644 Maxwelton Ct</v>
      </c>
      <c r="C251" s="1"/>
    </row>
    <row r="252" spans="1:3" x14ac:dyDescent="0.3">
      <c r="A252" s="2" t="str">
        <f>([4]UKBuilding_List!A252)</f>
        <v>0353</v>
      </c>
      <c r="B252" s="3" t="str">
        <f>VLOOKUP(A252,[4]UKBuilding_List!$A$1:$D$376,3,FALSE)</f>
        <v>520 Oldham Ct</v>
      </c>
      <c r="C252" s="1"/>
    </row>
    <row r="253" spans="1:3" x14ac:dyDescent="0.3">
      <c r="A253" s="2" t="str">
        <f>([4]UKBuilding_List!A253)</f>
        <v>0377</v>
      </c>
      <c r="B253" s="3" t="str">
        <f>VLOOKUP(A253,[4]UKBuilding_List!$A$1:$D$376,3,FALSE)</f>
        <v>319 Rose Lane</v>
      </c>
      <c r="C253" s="1"/>
    </row>
    <row r="254" spans="1:3" x14ac:dyDescent="0.3">
      <c r="A254" s="2" t="str">
        <f>([4]UKBuilding_List!A254)</f>
        <v>0378</v>
      </c>
      <c r="B254" s="3" t="str">
        <f>VLOOKUP(A254,[4]UKBuilding_List!$A$1:$D$376,3,FALSE)</f>
        <v>321 Rose Lane</v>
      </c>
      <c r="C254" s="1"/>
    </row>
    <row r="255" spans="1:3" x14ac:dyDescent="0.3">
      <c r="A255" s="2" t="str">
        <f>([4]UKBuilding_List!A255)</f>
        <v>0381</v>
      </c>
      <c r="B255" s="3" t="str">
        <f>VLOOKUP(A255,[4]UKBuilding_List!$A$1:$D$376,3,FALSE)</f>
        <v>162-164 Gazette Avenue</v>
      </c>
      <c r="C255" s="1"/>
    </row>
    <row r="256" spans="1:3" x14ac:dyDescent="0.3">
      <c r="A256" s="2" t="str">
        <f>([4]UKBuilding_List!A256)</f>
        <v>0382</v>
      </c>
      <c r="B256" s="3" t="str">
        <f>VLOOKUP(A256,[4]UKBuilding_List!$A$1:$D$376,3,FALSE)</f>
        <v>Sky Blue Solar House</v>
      </c>
      <c r="C256" s="1"/>
    </row>
    <row r="257" spans="1:3" x14ac:dyDescent="0.3">
      <c r="A257" s="2" t="str">
        <f>([4]UKBuilding_List!A257)</f>
        <v>0386</v>
      </c>
      <c r="B257" s="3" t="str">
        <f>VLOOKUP(A257,[4]UKBuilding_List!$A$1:$D$376,3,FALSE)</f>
        <v>150 Gazette Avenue</v>
      </c>
      <c r="C257" s="1"/>
    </row>
    <row r="258" spans="1:3" x14ac:dyDescent="0.3">
      <c r="A258" s="2" t="str">
        <f>([4]UKBuilding_List!A258)</f>
        <v>0391</v>
      </c>
      <c r="B258" s="3" t="str">
        <f>VLOOKUP(A258,[4]UKBuilding_List!$A$1:$D$376,3,FALSE)</f>
        <v>Bus Shelter #2</v>
      </c>
      <c r="C258" s="1"/>
    </row>
    <row r="259" spans="1:3" x14ac:dyDescent="0.3">
      <c r="A259" s="2" t="str">
        <f>([4]UKBuilding_List!A259)</f>
        <v>0392</v>
      </c>
      <c r="B259" s="3" t="str">
        <f>VLOOKUP(A259,[4]UKBuilding_List!$A$1:$D$376,3,FALSE)</f>
        <v>Bus Shelter #3</v>
      </c>
      <c r="C259" s="1"/>
    </row>
    <row r="260" spans="1:3" x14ac:dyDescent="0.3">
      <c r="A260" s="2" t="str">
        <f>([4]UKBuilding_List!A260)</f>
        <v>0393</v>
      </c>
      <c r="B260" s="3" t="str">
        <f>VLOOKUP(A260,[4]UKBuilding_List!$A$1:$D$376,3,FALSE)</f>
        <v>Bus Shelter #7</v>
      </c>
      <c r="C260" s="1"/>
    </row>
    <row r="261" spans="1:3" x14ac:dyDescent="0.3">
      <c r="A261" s="2" t="str">
        <f>([4]UKBuilding_List!A261)</f>
        <v>0394</v>
      </c>
      <c r="B261" s="3" t="str">
        <f>VLOOKUP(A261,[4]UKBuilding_List!$A$1:$D$376,3,FALSE)</f>
        <v>Bus Shelter #6</v>
      </c>
      <c r="C261" s="1"/>
    </row>
    <row r="262" spans="1:3" x14ac:dyDescent="0.3">
      <c r="A262" s="2" t="str">
        <f>([4]UKBuilding_List!A262)</f>
        <v>0397</v>
      </c>
      <c r="B262" s="3" t="str">
        <f>VLOOKUP(A262,[4]UKBuilding_List!$A$1:$D$376,3,FALSE)</f>
        <v>Bus Shelter #9</v>
      </c>
      <c r="C262" s="1"/>
    </row>
    <row r="263" spans="1:3" x14ac:dyDescent="0.3">
      <c r="A263" s="2" t="str">
        <f>([4]UKBuilding_List!A263)</f>
        <v>0398</v>
      </c>
      <c r="B263" s="3" t="str">
        <f>VLOOKUP(A263,[4]UKBuilding_List!$A$1:$D$376,3,FALSE)</f>
        <v>Bus Shelter #10</v>
      </c>
      <c r="C263" s="1"/>
    </row>
    <row r="264" spans="1:3" x14ac:dyDescent="0.3">
      <c r="A264" s="2" t="str">
        <f>([4]UKBuilding_List!A264)</f>
        <v>0399</v>
      </c>
      <c r="B264" s="3" t="str">
        <f>VLOOKUP(A264,[4]UKBuilding_List!$A$1:$D$376,3,FALSE)</f>
        <v>Bus Shelter #11</v>
      </c>
      <c r="C264" s="1"/>
    </row>
    <row r="265" spans="1:3" x14ac:dyDescent="0.3">
      <c r="A265" s="2" t="str">
        <f>([4]UKBuilding_List!A265)</f>
        <v>0400</v>
      </c>
      <c r="B265" s="3" t="str">
        <f>VLOOKUP(A265,[4]UKBuilding_List!$A$1:$D$376,3,FALSE)</f>
        <v>Ellen H. Richards House</v>
      </c>
      <c r="C265" s="1"/>
    </row>
    <row r="266" spans="1:3" x14ac:dyDescent="0.3">
      <c r="A266" s="2" t="str">
        <f>([4]UKBuilding_List!A266)</f>
        <v>0401</v>
      </c>
      <c r="B266" s="3" t="str">
        <f>VLOOKUP(A266,[4]UKBuilding_List!$A$1:$D$376,3,FALSE)</f>
        <v>Weldon House</v>
      </c>
      <c r="C266" s="1"/>
    </row>
    <row r="267" spans="1:3" x14ac:dyDescent="0.3">
      <c r="A267" s="2" t="str">
        <f>([4]UKBuilding_List!A267)</f>
        <v>0413</v>
      </c>
      <c r="B267" s="3" t="str">
        <f>VLOOKUP(A267,[4]UKBuilding_List!$A$1:$D$376,3,FALSE)</f>
        <v>Softball/Soccer Locker Rooms</v>
      </c>
      <c r="C267" s="1"/>
    </row>
    <row r="268" spans="1:3" x14ac:dyDescent="0.3">
      <c r="A268" s="2" t="str">
        <f>([4]UKBuilding_List!A268)</f>
        <v>0416</v>
      </c>
      <c r="B268" s="3" t="str">
        <f>VLOOKUP(A268,[4]UKBuilding_List!$A$1:$D$376,3,FALSE)</f>
        <v>Bus Shelter #12</v>
      </c>
      <c r="C268" s="1"/>
    </row>
    <row r="269" spans="1:3" x14ac:dyDescent="0.3">
      <c r="A269" s="2" t="str">
        <f>([4]UKBuilding_List!A269)</f>
        <v>0417</v>
      </c>
      <c r="B269" s="3" t="str">
        <f>VLOOKUP(A269,[4]UKBuilding_List!$A$1:$D$376,3,FALSE)</f>
        <v>660 South Limestone</v>
      </c>
      <c r="C269" s="1"/>
    </row>
    <row r="270" spans="1:3" x14ac:dyDescent="0.3">
      <c r="A270" s="2" t="str">
        <f>([4]UKBuilding_List!A270)</f>
        <v>0419</v>
      </c>
      <c r="B270" s="3" t="str">
        <f>VLOOKUP(A270,[4]UKBuilding_List!$A$1:$D$376,3,FALSE)</f>
        <v>Bus Shelter #13</v>
      </c>
      <c r="C270" s="1"/>
    </row>
    <row r="271" spans="1:3" x14ac:dyDescent="0.3">
      <c r="A271" s="2" t="str">
        <f>([4]UKBuilding_List!A271)</f>
        <v>0420</v>
      </c>
      <c r="B271" s="3" t="str">
        <f>VLOOKUP(A271,[4]UKBuilding_List!$A$1:$D$376,3,FALSE)</f>
        <v>424 Euclid Avenue</v>
      </c>
      <c r="C271" s="1"/>
    </row>
    <row r="272" spans="1:3" x14ac:dyDescent="0.3">
      <c r="A272" s="2" t="str">
        <f>([4]UKBuilding_List!A272)</f>
        <v>0427</v>
      </c>
      <c r="B272" s="3" t="str">
        <f>VLOOKUP(A272,[4]UKBuilding_List!$A$1:$D$376,3,FALSE)</f>
        <v>Bowman's Den</v>
      </c>
      <c r="C272" s="1"/>
    </row>
    <row r="273" spans="1:3" x14ac:dyDescent="0.3">
      <c r="A273" s="2" t="str">
        <f>([4]UKBuilding_List!A273)</f>
        <v>0432</v>
      </c>
      <c r="B273" s="3" t="str">
        <f>VLOOKUP(A273,[4]UKBuilding_List!$A$1:$D$376,3,FALSE)</f>
        <v>Commonwealth House</v>
      </c>
      <c r="C273" s="1"/>
    </row>
    <row r="274" spans="1:3" x14ac:dyDescent="0.3">
      <c r="A274" s="2" t="str">
        <f>([4]UKBuilding_List!A274)</f>
        <v>0433</v>
      </c>
      <c r="B274" s="3" t="str">
        <f>VLOOKUP(A274,[4]UKBuilding_List!$A$1:$D$376,3,FALSE)</f>
        <v>William E and Casiana Schmidt Vocal Arts Center</v>
      </c>
      <c r="C274" s="1"/>
    </row>
    <row r="275" spans="1:3" x14ac:dyDescent="0.3">
      <c r="A275" s="2" t="str">
        <f>([4]UKBuilding_List!A275)</f>
        <v>0442</v>
      </c>
      <c r="B275" s="3" t="str">
        <f>VLOOKUP(A275,[4]UKBuilding_List!$A$1:$D$376,3,FALSE)</f>
        <v>Ligon House</v>
      </c>
      <c r="C275" s="1"/>
    </row>
    <row r="276" spans="1:3" x14ac:dyDescent="0.3">
      <c r="A276" s="2" t="str">
        <f>([4]UKBuilding_List!A276)</f>
        <v>0446</v>
      </c>
      <c r="B276" s="3" t="str">
        <f>VLOOKUP(A276,[4]UKBuilding_List!$A$1:$D$376,3,FALSE)</f>
        <v>John Cropp Softball Stadium</v>
      </c>
      <c r="C276" s="1"/>
    </row>
    <row r="277" spans="1:3" x14ac:dyDescent="0.3">
      <c r="A277" s="2" t="str">
        <f>([4]UKBuilding_List!A277)</f>
        <v>0447</v>
      </c>
      <c r="B277" s="3" t="str">
        <f>VLOOKUP(A277,[4]UKBuilding_List!$A$1:$D$376,3,FALSE)</f>
        <v>Hitting Pavilion</v>
      </c>
      <c r="C277" s="1"/>
    </row>
    <row r="278" spans="1:3" x14ac:dyDescent="0.3">
      <c r="A278" s="2" t="str">
        <f>([4]UKBuilding_List!A278)</f>
        <v>0448</v>
      </c>
      <c r="B278" s="3" t="str">
        <f>VLOOKUP(A278,[4]UKBuilding_List!$A$1:$D$376,3,FALSE)</f>
        <v>Football Storage Shed</v>
      </c>
      <c r="C278" s="1"/>
    </row>
    <row r="279" spans="1:3" x14ac:dyDescent="0.3">
      <c r="A279" s="2" t="str">
        <f>([4]UKBuilding_List!A279)</f>
        <v>0449</v>
      </c>
      <c r="B279" s="3" t="str">
        <f>VLOOKUP(A279,[4]UKBuilding_List!$A$1:$D$376,3,FALSE)</f>
        <v>Shively Grounds Storage Building</v>
      </c>
      <c r="C279" s="1"/>
    </row>
    <row r="280" spans="1:3" x14ac:dyDescent="0.3">
      <c r="A280" s="2" t="str">
        <f>([4]UKBuilding_List!A280)</f>
        <v>0453</v>
      </c>
      <c r="B280" s="3" t="str">
        <f>VLOOKUP(A280,[4]UKBuilding_List!$A$1:$D$376,3,FALSE)</f>
        <v>Shively Grounds Building</v>
      </c>
      <c r="C280" s="1"/>
    </row>
    <row r="281" spans="1:3" x14ac:dyDescent="0.3">
      <c r="A281" s="2" t="str">
        <f>([4]UKBuilding_List!A281)</f>
        <v>0456</v>
      </c>
      <c r="B281" s="3" t="str">
        <f>VLOOKUP(A281,[4]UKBuilding_List!$A$1:$D$376,3,FALSE)</f>
        <v>W.T. Young Library</v>
      </c>
      <c r="C281" s="1"/>
    </row>
    <row r="282" spans="1:3" x14ac:dyDescent="0.3">
      <c r="A282" s="2" t="str">
        <f>([4]UKBuilding_List!A282)</f>
        <v>0460</v>
      </c>
      <c r="B282" s="3" t="str">
        <f>VLOOKUP(A282,[4]UKBuilding_List!$A$1:$D$376,3,FALSE)</f>
        <v>149 Transcript Ave</v>
      </c>
      <c r="C282" s="1"/>
    </row>
    <row r="283" spans="1:3" x14ac:dyDescent="0.3">
      <c r="A283" s="2" t="str">
        <f>([4]UKBuilding_List!A283)</f>
        <v>0461</v>
      </c>
      <c r="B283" s="3" t="str">
        <f>VLOOKUP(A283,[4]UKBuilding_List!$A$1:$D$376,3,FALSE)</f>
        <v>153 Transcript Ave</v>
      </c>
      <c r="C283" s="1"/>
    </row>
    <row r="284" spans="1:3" x14ac:dyDescent="0.3">
      <c r="A284" s="2" t="str">
        <f>([4]UKBuilding_List!A284)</f>
        <v>0462</v>
      </c>
      <c r="B284" s="3" t="str">
        <f>VLOOKUP(A284,[4]UKBuilding_List!$A$1:$D$376,3,FALSE)</f>
        <v>Limestone Park I</v>
      </c>
      <c r="C284" s="1"/>
    </row>
    <row r="285" spans="1:3" x14ac:dyDescent="0.3">
      <c r="A285" s="2" t="str">
        <f>([4]UKBuilding_List!A285)</f>
        <v>0463</v>
      </c>
      <c r="B285" s="3" t="str">
        <f>VLOOKUP(A285,[4]UKBuilding_List!$A$1:$D$376,3,FALSE)</f>
        <v>Limestone Park II</v>
      </c>
      <c r="C285" s="1"/>
    </row>
    <row r="286" spans="1:3" x14ac:dyDescent="0.3">
      <c r="A286" s="2" t="str">
        <f>([4]UKBuilding_List!A286)</f>
        <v>0465</v>
      </c>
      <c r="B286" s="3" t="str">
        <f>VLOOKUP(A286,[4]UKBuilding_List!$A$1:$D$376,3,FALSE)</f>
        <v xml:space="preserve">Pavilion at Commonwealth Stadium    </v>
      </c>
      <c r="C286" s="1"/>
    </row>
    <row r="287" spans="1:3" x14ac:dyDescent="0.3">
      <c r="A287" s="2" t="str">
        <f>([4]UKBuilding_List!A287)</f>
        <v>0467</v>
      </c>
      <c r="B287" s="3" t="str">
        <f>VLOOKUP(A287,[4]UKBuilding_List!$A$1:$D$376,3,FALSE)</f>
        <v>220 Transcript Ave</v>
      </c>
      <c r="C287" s="1"/>
    </row>
    <row r="288" spans="1:3" x14ac:dyDescent="0.3">
      <c r="A288" s="2" t="str">
        <f>([4]UKBuilding_List!A288)</f>
        <v>0473</v>
      </c>
      <c r="B288" s="3" t="str">
        <f>VLOOKUP(A288,[4]UKBuilding_List!$A$1:$D$376,3,FALSE)</f>
        <v>505 Oldham Ct</v>
      </c>
      <c r="C288" s="1"/>
    </row>
    <row r="289" spans="1:3" x14ac:dyDescent="0.3">
      <c r="A289" s="2" t="str">
        <f>([4]UKBuilding_List!A289)</f>
        <v>0481</v>
      </c>
      <c r="B289" s="3" t="str">
        <f>VLOOKUP(A289,[4]UKBuilding_List!$A$1:$D$376,3,FALSE)</f>
        <v>LCC Academic Tech Building</v>
      </c>
      <c r="C289" s="1"/>
    </row>
    <row r="290" spans="1:3" x14ac:dyDescent="0.3">
      <c r="A290" s="2" t="str">
        <f>([4]UKBuilding_List!A290)</f>
        <v>0482</v>
      </c>
      <c r="B290" s="3" t="str">
        <f>VLOOKUP(A290,[4]UKBuilding_List!$A$1:$D$376,3,FALSE)</f>
        <v>Baseball Facility</v>
      </c>
      <c r="C290" s="1"/>
    </row>
    <row r="291" spans="1:3" x14ac:dyDescent="0.3">
      <c r="A291" s="2" t="str">
        <f>([4]UKBuilding_List!A291)</f>
        <v>0484</v>
      </c>
      <c r="B291" s="3" t="str">
        <f>VLOOKUP(A291,[4]UKBuilding_List!$A$1:$D$376,3,FALSE)</f>
        <v>Real Properties Garage</v>
      </c>
      <c r="C291" s="1"/>
    </row>
    <row r="292" spans="1:3" x14ac:dyDescent="0.3">
      <c r="A292" s="2" t="str">
        <f>([4]UKBuilding_List!A292)</f>
        <v>0485</v>
      </c>
      <c r="B292" s="3" t="str">
        <f>VLOOKUP(A292,[4]UKBuilding_List!$A$1:$D$376,3,FALSE)</f>
        <v>Boone Tennis Stadium</v>
      </c>
      <c r="C292" s="1"/>
    </row>
    <row r="293" spans="1:3" x14ac:dyDescent="0.3">
      <c r="A293" s="2" t="str">
        <f>([4]UKBuilding_List!A293)</f>
        <v>0487</v>
      </c>
      <c r="B293" s="3" t="str">
        <f>VLOOKUP(A293,[4]UKBuilding_List!$A$1:$D$376,3,FALSE)</f>
        <v>518 Oldham Ct</v>
      </c>
      <c r="C293" s="1"/>
    </row>
    <row r="294" spans="1:3" x14ac:dyDescent="0.3">
      <c r="A294" s="2" t="str">
        <f>([4]UKBuilding_List!A294)</f>
        <v>0488</v>
      </c>
      <c r="B294" s="3" t="str">
        <f>VLOOKUP(A294,[4]UKBuilding_List!$A$1:$D$376,3,FALSE)</f>
        <v>Woodland Early Learning Center</v>
      </c>
      <c r="C294" s="1"/>
    </row>
    <row r="295" spans="1:3" x14ac:dyDescent="0.3">
      <c r="A295" s="2" t="str">
        <f>([4]UKBuilding_List!A295)</f>
        <v>0489</v>
      </c>
      <c r="B295" s="3" t="str">
        <f>VLOOKUP(A295,[4]UKBuilding_List!$A$1:$D$376,3,FALSE)</f>
        <v>1117 South Limestone</v>
      </c>
      <c r="C295" s="1"/>
    </row>
    <row r="296" spans="1:3" x14ac:dyDescent="0.3">
      <c r="A296" s="2" t="str">
        <f>([4]UKBuilding_List!A296)</f>
        <v>0490</v>
      </c>
      <c r="B296" s="3" t="str">
        <f>VLOOKUP(A296,[4]UKBuilding_List!$A$1:$D$376,3,FALSE)</f>
        <v>Environmental Quality Management</v>
      </c>
      <c r="C296" s="1"/>
    </row>
    <row r="297" spans="1:3" x14ac:dyDescent="0.3">
      <c r="A297" s="2" t="str">
        <f>([4]UKBuilding_List!A297)</f>
        <v>0494</v>
      </c>
      <c r="B297" s="3" t="str">
        <f>VLOOKUP(A297,[4]UKBuilding_List!$A$1:$D$376,3,FALSE)</f>
        <v>Stuckert Career Center</v>
      </c>
      <c r="C297" s="1"/>
    </row>
    <row r="298" spans="1:3" x14ac:dyDescent="0.3">
      <c r="A298" s="2" t="str">
        <f>([4]UKBuilding_List!A298)</f>
        <v>0495</v>
      </c>
      <c r="B298" s="3" t="str">
        <f>VLOOKUP(A298,[4]UKBuilding_List!$A$1:$D$376,3,FALSE)</f>
        <v>James F. Hardymon Communications Building</v>
      </c>
      <c r="C298" s="1"/>
    </row>
    <row r="299" spans="1:3" x14ac:dyDescent="0.3">
      <c r="A299" s="2" t="str">
        <f>([4]UKBuilding_List!A299)</f>
        <v>0503</v>
      </c>
      <c r="B299" s="3" t="str">
        <f>VLOOKUP(A299,[4]UKBuilding_List!$A$1:$D$376,3,FALSE)</f>
        <v>Ralph G Anderson Building (Mech Eng)</v>
      </c>
      <c r="C299" s="1"/>
    </row>
    <row r="300" spans="1:3" x14ac:dyDescent="0.3">
      <c r="A300" s="2" t="str">
        <f>([4]UKBuilding_List!A300)</f>
        <v>0504</v>
      </c>
      <c r="B300" s="3" t="str">
        <f>VLOOKUP(A300,[4]UKBuilding_List!$A$1:$D$376,3,FALSE)</f>
        <v>Sigma Chi Fraternity House</v>
      </c>
      <c r="C300" s="1"/>
    </row>
    <row r="301" spans="1:3" x14ac:dyDescent="0.3">
      <c r="A301" s="2" t="str">
        <f>([4]UKBuilding_List!A301)</f>
        <v>0505</v>
      </c>
      <c r="B301" s="3" t="str">
        <f>VLOOKUP(A301,[4]UKBuilding_List!$A$1:$D$376,3,FALSE)</f>
        <v>Alpha Tau Omega Fraternity</v>
      </c>
      <c r="C301" s="1"/>
    </row>
    <row r="302" spans="1:3" x14ac:dyDescent="0.3">
      <c r="A302" s="2" t="str">
        <f>([4]UKBuilding_List!A302)</f>
        <v>0507</v>
      </c>
      <c r="B302" s="3" t="str">
        <f>VLOOKUP(A302,[4]UKBuilding_List!$A$1:$D$376,3,FALSE)</f>
        <v>Sigma Alpha Epsilon Fraternity</v>
      </c>
      <c r="C302" s="1"/>
    </row>
    <row r="303" spans="1:3" x14ac:dyDescent="0.3">
      <c r="A303" s="2" t="str">
        <f>([4]UKBuilding_List!A303)</f>
        <v>0509</v>
      </c>
      <c r="B303" s="3" t="str">
        <f>VLOOKUP(A303,[4]UKBuilding_List!$A$1:$D$376,3,FALSE)</f>
        <v>Biomedical Biological Sciences Research Building</v>
      </c>
      <c r="C303" s="1"/>
    </row>
    <row r="304" spans="1:3" x14ac:dyDescent="0.3">
      <c r="A304" s="2" t="str">
        <f>([4]UKBuilding_List!A304)</f>
        <v>0514</v>
      </c>
      <c r="B304" s="3" t="str">
        <f>VLOOKUP(A304,[4]UKBuilding_List!$A$1:$D$376,3,FALSE)</f>
        <v>Central Utility Plant #4</v>
      </c>
      <c r="C304" s="1"/>
    </row>
    <row r="305" spans="1:3" x14ac:dyDescent="0.3">
      <c r="A305" s="2" t="str">
        <f>([4]UKBuilding_List!A305)</f>
        <v>0517</v>
      </c>
      <c r="B305" s="3" t="str">
        <f>VLOOKUP(A305,[4]UKBuilding_List!$A$1:$D$376,3,FALSE)</f>
        <v>College of Medicine Learning Center</v>
      </c>
      <c r="C305" s="1"/>
    </row>
    <row r="306" spans="1:3" x14ac:dyDescent="0.3">
      <c r="A306" s="2" t="str">
        <f>([4]UKBuilding_List!A306)</f>
        <v>0518</v>
      </c>
      <c r="B306" s="3" t="str">
        <f>VLOOKUP(A306,[4]UKBuilding_List!$A$1:$D$376,3,FALSE)</f>
        <v>BBSRB Generator Building</v>
      </c>
      <c r="C306" s="1"/>
    </row>
    <row r="307" spans="1:3" x14ac:dyDescent="0.3">
      <c r="A307" s="2" t="str">
        <f>([4]UKBuilding_List!A307)</f>
        <v>0564</v>
      </c>
      <c r="B307" s="3" t="str">
        <f>VLOOKUP(A307,[4]UKBuilding_List!$A$1:$D$376,3,FALSE)</f>
        <v>630 South Broadway</v>
      </c>
      <c r="C307" s="1"/>
    </row>
    <row r="308" spans="1:3" x14ac:dyDescent="0.3">
      <c r="A308" s="2" t="str">
        <f>([4]UKBuilding_List!A308)</f>
        <v>0565</v>
      </c>
      <c r="B308" s="3" t="str">
        <f>VLOOKUP(A308,[4]UKBuilding_List!$A$1:$D$376,3,FALSE)</f>
        <v>John T. Smith Hall</v>
      </c>
      <c r="C308" s="1"/>
    </row>
    <row r="309" spans="1:3" x14ac:dyDescent="0.3">
      <c r="A309" s="2" t="str">
        <f>([4]UKBuilding_List!A309)</f>
        <v>0566</v>
      </c>
      <c r="B309" s="3" t="str">
        <f>VLOOKUP(A309,[4]UKBuilding_List!$A$1:$D$376,3,FALSE)</f>
        <v>Dale E. Baldwin Hall</v>
      </c>
      <c r="C309" s="1"/>
    </row>
    <row r="310" spans="1:3" x14ac:dyDescent="0.3">
      <c r="A310" s="2" t="str">
        <f>([4]UKBuilding_List!A310)</f>
        <v>0567</v>
      </c>
      <c r="B310" s="3" t="str">
        <f>VLOOKUP(A310,[4]UKBuilding_List!$A$1:$D$376,3,FALSE)</f>
        <v>Margaret Ingels Hall</v>
      </c>
      <c r="C310" s="1"/>
    </row>
    <row r="311" spans="1:3" x14ac:dyDescent="0.3">
      <c r="A311" s="2" t="str">
        <f>([4]UKBuilding_List!A311)</f>
        <v>0568</v>
      </c>
      <c r="B311" s="3" t="str">
        <f>VLOOKUP(A311,[4]UKBuilding_List!$A$1:$D$376,3,FALSE)</f>
        <v>David P. Roselle Hall</v>
      </c>
      <c r="C311" s="1"/>
    </row>
    <row r="312" spans="1:3" x14ac:dyDescent="0.3">
      <c r="A312" s="2" t="str">
        <f>([4]UKBuilding_List!A312)</f>
        <v>0571</v>
      </c>
      <c r="B312" s="3" t="str">
        <f>VLOOKUP(A312,[4]UKBuilding_List!$A$1:$D$376,3,FALSE)</f>
        <v>Parking Structure #6</v>
      </c>
      <c r="C312" s="1"/>
    </row>
    <row r="313" spans="1:3" x14ac:dyDescent="0.3">
      <c r="A313" s="2" t="str">
        <f>([4]UKBuilding_List!A313)</f>
        <v>0572</v>
      </c>
      <c r="B313" s="3" t="str">
        <f>VLOOKUP(A313,[4]UKBuilding_List!$A$1:$D$376,3,FALSE)</f>
        <v>Parking Structure #7</v>
      </c>
      <c r="C313" s="1"/>
    </row>
    <row r="314" spans="1:3" x14ac:dyDescent="0.3">
      <c r="A314" s="2" t="str">
        <f>([4]UKBuilding_List!A314)</f>
        <v>0582</v>
      </c>
      <c r="B314" s="3" t="str">
        <f>VLOOKUP(A314,[4]UKBuilding_List!$A$1:$D$376,3,FALSE)</f>
        <v>University Health Service</v>
      </c>
      <c r="C314" s="1"/>
    </row>
    <row r="315" spans="1:3" x14ac:dyDescent="0.3">
      <c r="A315" s="2" t="str">
        <f>([4]UKBuilding_List!A315)</f>
        <v>0585</v>
      </c>
      <c r="B315" s="3" t="str">
        <f>VLOOKUP(A315,[4]UKBuilding_List!$A$1:$D$376,3,FALSE)</f>
        <v>Baseball Training Pavilion</v>
      </c>
      <c r="C315" s="1"/>
    </row>
    <row r="316" spans="1:3" x14ac:dyDescent="0.3">
      <c r="A316" s="2" t="str">
        <f>([4]UKBuilding_List!A316)</f>
        <v>0592</v>
      </c>
      <c r="B316" s="3" t="str">
        <f>VLOOKUP(A316,[4]UKBuilding_List!$A$1:$D$376,3,FALSE)</f>
        <v>Storage Shed</v>
      </c>
      <c r="C316" s="1"/>
    </row>
    <row r="317" spans="1:3" x14ac:dyDescent="0.3">
      <c r="A317" s="2" t="str">
        <f>([4]UKBuilding_List!A317)</f>
        <v>0596</v>
      </c>
      <c r="B317" s="3" t="str">
        <f>VLOOKUP(A317,[4]UKBuilding_List!$A$1:$D$376,3,FALSE)</f>
        <v>Bio-Pharm (BP)</v>
      </c>
      <c r="C317" s="1"/>
    </row>
    <row r="318" spans="1:3" x14ac:dyDescent="0.3">
      <c r="A318" s="2" t="str">
        <f>([4]UKBuilding_List!A318)</f>
        <v>0601</v>
      </c>
      <c r="B318" s="3" t="str">
        <f>VLOOKUP(A318,[4]UKBuilding_List!$A$1:$D$376,3,FALSE)</f>
        <v>Parking Structure #8</v>
      </c>
      <c r="C318" s="1"/>
    </row>
    <row r="319" spans="1:3" x14ac:dyDescent="0.3">
      <c r="A319" s="2" t="str">
        <f>([4]UKBuilding_List!A319)</f>
        <v>0602</v>
      </c>
      <c r="B319" s="3" t="str">
        <f>VLOOKUP(A319,[4]UKBuilding_List!$A$1:$D$376,3,FALSE)</f>
        <v>Pavilion A</v>
      </c>
      <c r="C319" s="1"/>
    </row>
    <row r="320" spans="1:3" x14ac:dyDescent="0.3">
      <c r="A320" s="2" t="str">
        <f>([4]UKBuilding_List!A320)</f>
        <v>0604</v>
      </c>
      <c r="B320" s="3" t="str">
        <f>VLOOKUP(A320,[4]UKBuilding_List!$A$1:$D$376,3,FALSE)</f>
        <v>Joe Craft Center</v>
      </c>
      <c r="C320" s="1"/>
    </row>
    <row r="321" spans="1:3" x14ac:dyDescent="0.3">
      <c r="A321" s="2" t="str">
        <f>([4]UKBuilding_List!A321)</f>
        <v>0607</v>
      </c>
      <c r="B321" s="3" t="str">
        <f>VLOOKUP(A321,[4]UKBuilding_List!$A$1:$D$376,3,FALSE)</f>
        <v>788 Press Avenue</v>
      </c>
      <c r="C321" s="1"/>
    </row>
    <row r="322" spans="1:3" x14ac:dyDescent="0.3">
      <c r="A322" s="2" t="str">
        <f>([4]UKBuilding_List!A322)</f>
        <v>0608</v>
      </c>
      <c r="B322" s="3" t="str">
        <f>VLOOKUP(A322,[4]UKBuilding_List!$A$1:$D$376,3,FALSE)</f>
        <v>792 Press Avenue</v>
      </c>
      <c r="C322" s="1"/>
    </row>
    <row r="323" spans="1:3" x14ac:dyDescent="0.3">
      <c r="A323" s="2" t="str">
        <f>([4]UKBuilding_List!A323)</f>
        <v>0609</v>
      </c>
      <c r="B323" s="3" t="str">
        <f>VLOOKUP(A323,[4]UKBuilding_List!$A$1:$D$376,3,FALSE)</f>
        <v>796 Press Avenue</v>
      </c>
      <c r="C323" s="1"/>
    </row>
    <row r="324" spans="1:3" x14ac:dyDescent="0.3">
      <c r="A324" s="2" t="str">
        <f>([4]UKBuilding_List!A324)</f>
        <v>0610</v>
      </c>
      <c r="B324" s="3" t="str">
        <f>VLOOKUP(A324,[4]UKBuilding_List!$A$1:$D$376,3,FALSE)</f>
        <v>800 Press Avenue</v>
      </c>
      <c r="C324" s="1"/>
    </row>
    <row r="325" spans="1:3" x14ac:dyDescent="0.3">
      <c r="A325" s="2" t="str">
        <f>([4]UKBuilding_List!A325)</f>
        <v>0611</v>
      </c>
      <c r="B325" s="3" t="str">
        <f>VLOOKUP(A325,[4]UKBuilding_List!$A$1:$D$376,3,FALSE)</f>
        <v>Medical Office Building (Samaritan)</v>
      </c>
      <c r="C325" s="1"/>
    </row>
    <row r="326" spans="1:3" x14ac:dyDescent="0.3">
      <c r="A326" s="2" t="str">
        <f>([4]UKBuilding_List!A326)</f>
        <v>0612</v>
      </c>
      <c r="B326" s="3" t="str">
        <f>VLOOKUP(A326,[4]UKBuilding_List!$A$1:$D$376,3,FALSE)</f>
        <v>Samaritan Chiller Building</v>
      </c>
      <c r="C326" s="1"/>
    </row>
    <row r="327" spans="1:3" x14ac:dyDescent="0.3">
      <c r="A327" s="2" t="str">
        <f>([4]UKBuilding_List!A327)</f>
        <v>0613</v>
      </c>
      <c r="B327" s="3" t="str">
        <f>VLOOKUP(A327,[4]UKBuilding_List!$A$1:$D$376,3,FALSE)</f>
        <v>Samaritan Parking Structure</v>
      </c>
      <c r="C327" s="1"/>
    </row>
    <row r="328" spans="1:3" x14ac:dyDescent="0.3">
      <c r="A328" s="2" t="str">
        <f>([4]UKBuilding_List!A328)</f>
        <v>0616</v>
      </c>
      <c r="B328" s="3" t="str">
        <f>VLOOKUP(A328,[4]UKBuilding_List!$A$1:$D$376,3,FALSE)</f>
        <v>Seaton Center Storage</v>
      </c>
      <c r="C328" s="1"/>
    </row>
    <row r="329" spans="1:3" x14ac:dyDescent="0.3">
      <c r="A329" s="2" t="str">
        <f>([4]UKBuilding_List!A329)</f>
        <v>0617</v>
      </c>
      <c r="B329" s="3" t="str">
        <f>VLOOKUP(A329,[4]UKBuilding_List!$A$1:$D$376,3,FALSE)</f>
        <v>118 Conn Terrace</v>
      </c>
      <c r="C329" s="1"/>
    </row>
    <row r="330" spans="1:3" x14ac:dyDescent="0.3">
      <c r="A330" s="2" t="str">
        <f>([4]UKBuilding_List!A330)</f>
        <v>0618</v>
      </c>
      <c r="B330" s="3" t="str">
        <f>VLOOKUP(A330,[4]UKBuilding_List!$A$1:$D$376,3,FALSE)</f>
        <v>MacAdam Student Observatory</v>
      </c>
      <c r="C330" s="1"/>
    </row>
    <row r="331" spans="1:3" x14ac:dyDescent="0.3">
      <c r="A331" s="2" t="str">
        <f>([4]UKBuilding_List!A331)</f>
        <v>0624</v>
      </c>
      <c r="B331" s="3" t="str">
        <f>VLOOKUP(A331,[4]UKBuilding_List!$A$1:$D$376,3,FALSE)</f>
        <v>120 Conn Terrace</v>
      </c>
      <c r="C331" s="1"/>
    </row>
    <row r="332" spans="1:3" x14ac:dyDescent="0.3">
      <c r="A332" s="2" t="str">
        <f>([4]UKBuilding_List!A332)</f>
        <v>0625</v>
      </c>
      <c r="B332" s="3" t="str">
        <f>VLOOKUP(A332,[4]UKBuilding_List!$A$1:$D$376,3,FALSE)</f>
        <v>1105 S. Limestone</v>
      </c>
      <c r="C332" s="1"/>
    </row>
    <row r="333" spans="1:3" x14ac:dyDescent="0.3">
      <c r="A333" s="2" t="str">
        <f>([4]UKBuilding_List!A333)</f>
        <v>0626</v>
      </c>
      <c r="B333" s="3" t="str">
        <f>VLOOKUP(A333,[4]UKBuilding_List!$A$1:$D$376,3,FALSE)</f>
        <v>1119 S. Limestone</v>
      </c>
      <c r="C333" s="1"/>
    </row>
    <row r="334" spans="1:3" x14ac:dyDescent="0.3">
      <c r="A334" s="2" t="str">
        <f>([4]UKBuilding_List!A334)</f>
        <v>0630</v>
      </c>
      <c r="B334" s="3" t="str">
        <f>VLOOKUP(A334,[4]UKBuilding_List!$A$1:$D$376,3,FALSE)</f>
        <v>Air Medical Crew Quarters</v>
      </c>
      <c r="C334" s="1"/>
    </row>
    <row r="335" spans="1:3" x14ac:dyDescent="0.3">
      <c r="A335" s="2" t="str">
        <f>([4]UKBuilding_List!A335)</f>
        <v>0633</v>
      </c>
      <c r="B335" s="3" t="str">
        <f>VLOOKUP(A335,[4]UKBuilding_List!$A$1:$D$376,3,FALSE)</f>
        <v>Davis Marksbury Building</v>
      </c>
      <c r="C335" s="1"/>
    </row>
    <row r="336" spans="1:3" x14ac:dyDescent="0.3">
      <c r="A336" s="2" t="str">
        <f>([4]UKBuilding_List!A336)</f>
        <v>0644</v>
      </c>
      <c r="B336" s="3" t="str">
        <f>VLOOKUP(A336,[4]UKBuilding_List!$A$1:$D$376,3,FALSE)</f>
        <v>Wildcat Coal Lodge</v>
      </c>
      <c r="C336" s="1"/>
    </row>
    <row r="337" spans="1:3" x14ac:dyDescent="0.3">
      <c r="A337" s="2" t="str">
        <f>([4]UKBuilding_List!A337)</f>
        <v>0645</v>
      </c>
      <c r="B337" s="3" t="str">
        <f>VLOOKUP(A337,[4]UKBuilding_List!$A$1:$D$376,3,FALSE)</f>
        <v>179 Leader Ave</v>
      </c>
      <c r="C337" s="1"/>
    </row>
    <row r="338" spans="1:3" x14ac:dyDescent="0.3">
      <c r="A338" s="2" t="str">
        <f>([4]UKBuilding_List!A338)</f>
        <v>0647</v>
      </c>
      <c r="B338" s="3" t="str">
        <f>VLOOKUP(A338,[4]UKBuilding_List!$A$1:$D$376,3,FALSE)</f>
        <v>213 Transcript Ave</v>
      </c>
      <c r="C338" s="1"/>
    </row>
    <row r="339" spans="1:3" x14ac:dyDescent="0.3">
      <c r="A339" s="2" t="str">
        <f>([4]UKBuilding_List!A339)</f>
        <v>0648</v>
      </c>
      <c r="B339" s="3" t="str">
        <f>VLOOKUP(A339,[4]UKBuilding_List!$A$1:$D$376,3,FALSE)</f>
        <v>221 Transcript Ave</v>
      </c>
      <c r="C339" s="1"/>
    </row>
    <row r="340" spans="1:3" x14ac:dyDescent="0.3">
      <c r="A340" s="2" t="str">
        <f>([4]UKBuilding_List!A340)</f>
        <v>0649</v>
      </c>
      <c r="B340" s="3" t="str">
        <f>VLOOKUP(A340,[4]UKBuilding_List!$A$1:$D$376,3,FALSE)</f>
        <v>217 Transcript Ave</v>
      </c>
      <c r="C340" s="1"/>
    </row>
    <row r="341" spans="1:3" x14ac:dyDescent="0.3">
      <c r="A341" s="2" t="str">
        <f>([4]UKBuilding_List!A341)</f>
        <v>0651</v>
      </c>
      <c r="B341" s="3" t="str">
        <f>VLOOKUP(A341,[4]UKBuilding_List!$A$1:$D$376,3,FALSE)</f>
        <v>Mandrell Hall</v>
      </c>
      <c r="C341" s="1"/>
    </row>
    <row r="342" spans="1:3" x14ac:dyDescent="0.3">
      <c r="A342" s="2" t="str">
        <f>([4]UKBuilding_List!A342)</f>
        <v>0652</v>
      </c>
      <c r="B342" s="3" t="str">
        <f>VLOOKUP(A342,[4]UKBuilding_List!$A$1:$D$376,3,FALSE)</f>
        <v>Bosworth Hall</v>
      </c>
      <c r="C342" s="1"/>
    </row>
    <row r="343" spans="1:3" x14ac:dyDescent="0.3">
      <c r="A343" s="2" t="str">
        <f>([4]UKBuilding_List!A343)</f>
        <v>0653</v>
      </c>
      <c r="B343" s="3" t="str">
        <f>VLOOKUP(A343,[4]UKBuilding_List!$A$1:$D$376,3,FALSE)</f>
        <v>Sanders Hall</v>
      </c>
      <c r="C343" s="1"/>
    </row>
    <row r="344" spans="1:3" x14ac:dyDescent="0.3">
      <c r="A344" s="2" t="str">
        <f>([4]UKBuilding_List!A344)</f>
        <v>0654</v>
      </c>
      <c r="B344" s="3" t="str">
        <f>VLOOKUP(A344,[4]UKBuilding_List!$A$1:$D$376,3,FALSE)</f>
        <v>Building 100</v>
      </c>
      <c r="C344" s="1"/>
    </row>
    <row r="345" spans="1:3" x14ac:dyDescent="0.3">
      <c r="A345" s="2" t="str">
        <f>([4]UKBuilding_List!A345)</f>
        <v>0655</v>
      </c>
      <c r="B345" s="3" t="str">
        <f>VLOOKUP(A345,[4]UKBuilding_List!$A$1:$D$376,3,FALSE)</f>
        <v>Building 200</v>
      </c>
      <c r="C345" s="1"/>
    </row>
    <row r="346" spans="1:3" x14ac:dyDescent="0.3">
      <c r="A346" s="2" t="str">
        <f>([4]UKBuilding_List!A346)</f>
        <v>0656</v>
      </c>
      <c r="B346" s="3" t="str">
        <f>VLOOKUP(A346,[4]UKBuilding_List!$A$1:$D$376,3,FALSE)</f>
        <v>Building 300</v>
      </c>
      <c r="C346" s="1"/>
    </row>
    <row r="347" spans="1:3" x14ac:dyDescent="0.3">
      <c r="A347" s="2" t="str">
        <f>([4]UKBuilding_List!A347)</f>
        <v>0657</v>
      </c>
      <c r="B347" s="3" t="str">
        <f>VLOOKUP(A347,[4]UKBuilding_List!$A$1:$D$376,3,FALSE)</f>
        <v>Building 400</v>
      </c>
      <c r="C347" s="1"/>
    </row>
    <row r="348" spans="1:3" x14ac:dyDescent="0.3">
      <c r="A348" s="2" t="str">
        <f>([4]UKBuilding_List!A348)</f>
        <v>0658</v>
      </c>
      <c r="B348" s="3" t="str">
        <f>VLOOKUP(A348,[4]UKBuilding_List!$A$1:$D$376,3,FALSE)</f>
        <v>Maintenance Bldg.</v>
      </c>
      <c r="C348" s="1"/>
    </row>
    <row r="349" spans="1:3" x14ac:dyDescent="0.3">
      <c r="A349" s="2" t="str">
        <f>([4]UKBuilding_List!A349)</f>
        <v>0659</v>
      </c>
      <c r="B349" s="3" t="str">
        <f>VLOOKUP(A349,[4]UKBuilding_List!$A$1:$D$376,3,FALSE)</f>
        <v>Gas Building</v>
      </c>
      <c r="C349" s="1"/>
    </row>
    <row r="350" spans="1:3" x14ac:dyDescent="0.3">
      <c r="A350" s="2" t="str">
        <f>([4]UKBuilding_List!A350)</f>
        <v>0660</v>
      </c>
      <c r="B350" s="3" t="str">
        <f>VLOOKUP(A350,[4]UKBuilding_List!$A$1:$D$376,3,FALSE)</f>
        <v>Maxwelton Ct. Apts #1</v>
      </c>
      <c r="C350" s="1"/>
    </row>
    <row r="351" spans="1:3" x14ac:dyDescent="0.3">
      <c r="A351" s="2" t="str">
        <f>([4]UKBuilding_List!A351)</f>
        <v>0661</v>
      </c>
      <c r="B351" s="3" t="str">
        <f>VLOOKUP(A351,[4]UKBuilding_List!$A$1:$D$376,3,FALSE)</f>
        <v>Maxwelton Ct. Apts #2</v>
      </c>
      <c r="C351" s="1"/>
    </row>
    <row r="352" spans="1:3" x14ac:dyDescent="0.3">
      <c r="A352" s="2" t="str">
        <f>([4]UKBuilding_List!A352)</f>
        <v>0662</v>
      </c>
      <c r="B352" s="3" t="str">
        <f>VLOOKUP(A352,[4]UKBuilding_List!$A$1:$D$376,3,FALSE)</f>
        <v>Maxwelton Ct. Apts #3</v>
      </c>
      <c r="C352" s="1"/>
    </row>
    <row r="353" spans="1:3" x14ac:dyDescent="0.3">
      <c r="A353" s="2" t="str">
        <f>([4]UKBuilding_List!A353)</f>
        <v>0663</v>
      </c>
      <c r="B353" s="3" t="str">
        <f>VLOOKUP(A353,[4]UKBuilding_List!$A$1:$D$376,3,FALSE)</f>
        <v>Maxwelton Ct. Apts #4</v>
      </c>
      <c r="C353" s="1"/>
    </row>
    <row r="354" spans="1:3" x14ac:dyDescent="0.3">
      <c r="A354" s="2" t="str">
        <f>([4]UKBuilding_List!A354)</f>
        <v>0664</v>
      </c>
      <c r="B354" s="3" t="str">
        <f>VLOOKUP(A354,[4]UKBuilding_List!$A$1:$D$376,3,FALSE)</f>
        <v>Maxwelton Ct. Apts #5</v>
      </c>
      <c r="C354" s="1"/>
    </row>
    <row r="355" spans="1:3" x14ac:dyDescent="0.3">
      <c r="A355" s="2" t="str">
        <f>([4]UKBuilding_List!A355)</f>
        <v>0665</v>
      </c>
      <c r="B355" s="3" t="str">
        <f>VLOOKUP(A355,[4]UKBuilding_List!$A$1:$D$376,3,FALSE)</f>
        <v>Maxwelton Ct. Apts #6</v>
      </c>
      <c r="C355" s="1"/>
    </row>
    <row r="356" spans="1:3" x14ac:dyDescent="0.3">
      <c r="A356" s="2" t="str">
        <f>([4]UKBuilding_List!A356)</f>
        <v>0666</v>
      </c>
      <c r="B356" s="3" t="str">
        <f>VLOOKUP(A356,[4]UKBuilding_List!$A$1:$D$376,3,FALSE)</f>
        <v>Maxwelton Ct. Apts #7</v>
      </c>
      <c r="C356" s="1"/>
    </row>
    <row r="357" spans="1:3" x14ac:dyDescent="0.3">
      <c r="A357" s="2" t="str">
        <f>([4]UKBuilding_List!A357)</f>
        <v>0667</v>
      </c>
      <c r="B357" s="3" t="str">
        <f>VLOOKUP(A357,[4]UKBuilding_List!$A$1:$D$376,3,FALSE)</f>
        <v>Maxwelton Ct. Apts #8</v>
      </c>
      <c r="C357" s="1"/>
    </row>
    <row r="358" spans="1:3" x14ac:dyDescent="0.3">
      <c r="A358" s="2" t="str">
        <f>([4]UKBuilding_List!A358)</f>
        <v>0668</v>
      </c>
      <c r="B358" s="3" t="str">
        <f>VLOOKUP(A358,[4]UKBuilding_List!$A$1:$D$376,3,FALSE)</f>
        <v>Maxwelton Ct. Apts #9</v>
      </c>
      <c r="C358" s="1"/>
    </row>
    <row r="359" spans="1:3" x14ac:dyDescent="0.3">
      <c r="A359" s="2" t="str">
        <f>([4]UKBuilding_List!A359)</f>
        <v>0669</v>
      </c>
      <c r="B359" s="3" t="str">
        <f>VLOOKUP(A359,[4]UKBuilding_List!$A$1:$D$376,3,FALSE)</f>
        <v>Maxwelton Ct. Apts #10</v>
      </c>
      <c r="C359" s="1"/>
    </row>
    <row r="360" spans="1:3" x14ac:dyDescent="0.3">
      <c r="A360" s="2" t="str">
        <f>([4]UKBuilding_List!A360)</f>
        <v>0670</v>
      </c>
      <c r="B360" s="3" t="str">
        <f>VLOOKUP(A360,[4]UKBuilding_List!$A$1:$D$376,3,FALSE)</f>
        <v>Maxwelton Ct. Apts #11</v>
      </c>
      <c r="C360" s="1"/>
    </row>
    <row r="361" spans="1:3" x14ac:dyDescent="0.3">
      <c r="A361" s="2" t="str">
        <f>([4]UKBuilding_List!A361)</f>
        <v>0671</v>
      </c>
      <c r="B361" s="3" t="str">
        <f>VLOOKUP(A361,[4]UKBuilding_List!$A$1:$D$376,3,FALSE)</f>
        <v>Maxwelton Ct. Apts #12</v>
      </c>
      <c r="C361" s="1"/>
    </row>
    <row r="362" spans="1:3" x14ac:dyDescent="0.3">
      <c r="A362" s="2" t="str">
        <f>([4]UKBuilding_List!A362)</f>
        <v>0672</v>
      </c>
      <c r="B362" s="3" t="str">
        <f>VLOOKUP(A362,[4]UKBuilding_List!$A$1:$D$376,3,FALSE)</f>
        <v>Maxwelton Ct. Apts #13</v>
      </c>
      <c r="C362" s="1"/>
    </row>
    <row r="363" spans="1:3" x14ac:dyDescent="0.3">
      <c r="A363" s="2" t="str">
        <f>([4]UKBuilding_List!A363)</f>
        <v>0673</v>
      </c>
      <c r="B363" s="3" t="str">
        <f>VLOOKUP(A363,[4]UKBuilding_List!$A$1:$D$376,3,FALSE)</f>
        <v>Maxwelton Ct. Apts #14</v>
      </c>
      <c r="C363" s="1"/>
    </row>
    <row r="364" spans="1:3" x14ac:dyDescent="0.3">
      <c r="A364" s="2" t="str">
        <f>([4]UKBuilding_List!A364)</f>
        <v>0674</v>
      </c>
      <c r="B364" s="3" t="str">
        <f>VLOOKUP(A364,[4]UKBuilding_List!$A$1:$D$376,3,FALSE)</f>
        <v>Maxwelton Ct. Apts #15</v>
      </c>
      <c r="C364" s="1"/>
    </row>
    <row r="365" spans="1:3" x14ac:dyDescent="0.3">
      <c r="A365" s="2" t="str">
        <f>([4]UKBuilding_List!A365)</f>
        <v>0675</v>
      </c>
      <c r="B365" s="3" t="str">
        <f>VLOOKUP(A365,[4]UKBuilding_List!$A$1:$D$376,3,FALSE)</f>
        <v>Maxwelton Ct. Apts #16</v>
      </c>
      <c r="C365" s="1"/>
    </row>
    <row r="366" spans="1:3" x14ac:dyDescent="0.3">
      <c r="A366" s="2" t="str">
        <f>([4]UKBuilding_List!A366)</f>
        <v>0676</v>
      </c>
      <c r="B366" s="3" t="str">
        <f>VLOOKUP(A366,[4]UKBuilding_List!$A$1:$D$376,3,FALSE)</f>
        <v>New Student Center</v>
      </c>
      <c r="C366" s="1"/>
    </row>
    <row r="367" spans="1:3" x14ac:dyDescent="0.3">
      <c r="A367" s="2" t="str">
        <f>([4]UKBuilding_List!A367)</f>
        <v>0677</v>
      </c>
      <c r="B367" s="3" t="str">
        <f>VLOOKUP(A367,[4]UKBuilding_List!$A$1:$D$376,3,FALSE)</f>
        <v>University Flats</v>
      </c>
      <c r="C367" s="1"/>
    </row>
    <row r="368" spans="1:3" x14ac:dyDescent="0.3">
      <c r="A368" s="2" t="str">
        <f>([4]UKBuilding_List!A368)</f>
        <v>0678</v>
      </c>
      <c r="B368" s="3" t="str">
        <f>VLOOKUP(A368,[4]UKBuilding_List!$A$1:$D$376,3,FALSE)</f>
        <v>Lewis Hall</v>
      </c>
      <c r="C368" s="1"/>
    </row>
    <row r="369" spans="1:3" x14ac:dyDescent="0.3">
      <c r="A369" s="2" t="str">
        <f>([4]UKBuilding_List!A369)</f>
        <v>0679</v>
      </c>
      <c r="B369" s="3" t="str">
        <f>VLOOKUP(A369,[4]UKBuilding_List!$A$1:$D$376,3,FALSE)</f>
        <v>Research Building #2</v>
      </c>
      <c r="C369" s="1"/>
    </row>
    <row r="370" spans="1:3" x14ac:dyDescent="0.3">
      <c r="A370" s="2" t="str">
        <f>([4]UKBuilding_List!A370)</f>
        <v>0683</v>
      </c>
      <c r="B370" s="3" t="str">
        <f>VLOOKUP(A370,[4]UKBuilding_List!$A$1:$D$376,3,FALSE)</f>
        <v>139 State St</v>
      </c>
      <c r="C370" s="1"/>
    </row>
    <row r="371" spans="1:3" x14ac:dyDescent="0.3">
      <c r="A371" s="2" t="str">
        <f>([4]UKBuilding_List!A371)</f>
        <v>0684</v>
      </c>
      <c r="B371" s="3" t="str">
        <f>VLOOKUP(A371,[4]UKBuilding_List!$A$1:$D$376,3,FALSE)</f>
        <v>119 Virginia Ave</v>
      </c>
      <c r="C371" s="1"/>
    </row>
    <row r="372" spans="1:3" x14ac:dyDescent="0.3">
      <c r="A372" s="2" t="str">
        <f>([4]UKBuilding_List!A372)</f>
        <v>0685</v>
      </c>
      <c r="B372" s="3" t="str">
        <f>VLOOKUP(A372,[4]UKBuilding_List!$A$1:$D$376,3,FALSE)</f>
        <v>121 Virginia Ave</v>
      </c>
      <c r="C372" s="1"/>
    </row>
    <row r="373" spans="1:3" x14ac:dyDescent="0.3">
      <c r="A373" s="2" t="str">
        <f>([4]UKBuilding_List!A373)</f>
        <v>0686</v>
      </c>
      <c r="B373" s="3" t="str">
        <f>VLOOKUP(A373,[4]UKBuilding_List!$A$1:$D$376,3,FALSE)</f>
        <v>123 Virginia Ave</v>
      </c>
      <c r="C373" s="1"/>
    </row>
    <row r="374" spans="1:3" x14ac:dyDescent="0.3">
      <c r="A374" s="2" t="str">
        <f>([4]UKBuilding_List!A374)</f>
        <v>0687</v>
      </c>
      <c r="B374" s="3" t="str">
        <f>VLOOKUP(A374,[4]UKBuilding_List!$A$1:$D$376,3,FALSE)</f>
        <v>131 Virginia Ave</v>
      </c>
      <c r="C374" s="1"/>
    </row>
    <row r="375" spans="1:3" x14ac:dyDescent="0.3">
      <c r="A375" s="2" t="str">
        <f>([4]UKBuilding_List!A375)</f>
        <v>0688</v>
      </c>
      <c r="B375" s="3" t="str">
        <f>VLOOKUP(A375,[4]UKBuilding_List!$A$1:$D$376,3,FALSE)</f>
        <v>665 S Limestone</v>
      </c>
      <c r="C375" s="1"/>
    </row>
    <row r="376" spans="1:3" x14ac:dyDescent="0.3">
      <c r="A376" s="2" t="str">
        <f>([4]UKBuilding_List!A376)</f>
        <v>0689</v>
      </c>
      <c r="B376" s="3" t="str">
        <f>VLOOKUP(A376,[4]UKBuilding_List!$A$1:$D$376,3,FALSE)</f>
        <v>685 S Limestone</v>
      </c>
      <c r="C376" s="1"/>
    </row>
    <row r="377" spans="1:3" x14ac:dyDescent="0.3">
      <c r="A377" s="2">
        <f>([4]UKBuilding_List!A377)</f>
        <v>1200</v>
      </c>
      <c r="B377" s="3" t="e">
        <f>VLOOKUP(A377,[4]UKBuilding_List!$A$1:$D$376,3,FALSE)</f>
        <v>#N/A</v>
      </c>
      <c r="C377" s="1"/>
    </row>
    <row r="378" spans="1:3" x14ac:dyDescent="0.3">
      <c r="A378" s="2">
        <f>([4]UKBuilding_List!A378)</f>
        <v>1201</v>
      </c>
      <c r="B378" s="3" t="e">
        <f>VLOOKUP(A378,[4]UKBuilding_List!$A$1:$D$376,3,FALSE)</f>
        <v>#N/A</v>
      </c>
      <c r="C378" s="1"/>
    </row>
    <row r="379" spans="1:3" x14ac:dyDescent="0.3">
      <c r="A379" s="2" t="str">
        <f>([4]UKBuilding_List!A379)</f>
        <v>8633</v>
      </c>
      <c r="B379" s="3" t="e">
        <f>VLOOKUP(A379,[4]UKBuilding_List!$A$1:$D$376,3,FALSE)</f>
        <v>#N/A</v>
      </c>
      <c r="C379" s="1"/>
    </row>
    <row r="380" spans="1:3" x14ac:dyDescent="0.3">
      <c r="A380" s="2" t="str">
        <f>([4]UKBuilding_List!A380)</f>
        <v>9127</v>
      </c>
      <c r="B380" s="3" t="e">
        <f>VLOOKUP(A380,[4]UKBuilding_List!$A$1:$D$376,3,FALSE)</f>
        <v>#N/A</v>
      </c>
      <c r="C380" s="1"/>
    </row>
    <row r="381" spans="1:3" x14ac:dyDescent="0.3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3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3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3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3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3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3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3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3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3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3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3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3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3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3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3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3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3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3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3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3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3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3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3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3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3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3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3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3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3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3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3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3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3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3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3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3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3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3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3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3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3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3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3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3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3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3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3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3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3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3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3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3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3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3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3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3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3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3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3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3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3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3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3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3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3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3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3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3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3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3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3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3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3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3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3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3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3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3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3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3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3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3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3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3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3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3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3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3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3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3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3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3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3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3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3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3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3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3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3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3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3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3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3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3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3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3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3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3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3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3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3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3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3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3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3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3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3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3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3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3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3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3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3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3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3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3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3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3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3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3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3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3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3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3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3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3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3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3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3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3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3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3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3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3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3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3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3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3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3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3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3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3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3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3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3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3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3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3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3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3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3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3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3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3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3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3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3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3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3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3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3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3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3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3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3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3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3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3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3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3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3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3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3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3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3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3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3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3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3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3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3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3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3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3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3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3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3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3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3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3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3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3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3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3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3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3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3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3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3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3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3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3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3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3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3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3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3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3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3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3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3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3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3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3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3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3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3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3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3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3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3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3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3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3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3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3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3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3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3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3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3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3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3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3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3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3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3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3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3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3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3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3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3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3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3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3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3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3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3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3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3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3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3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3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3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3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3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3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3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3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3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3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3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3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3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3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3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3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3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3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3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3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3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3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3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3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3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3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3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3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3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3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3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3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3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3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3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3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3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3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3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3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3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3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3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3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3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3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3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3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3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3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3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3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3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3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3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3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3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3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3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3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3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3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3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3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3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3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3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3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3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3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3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3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3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3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3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3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3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3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3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3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3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3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3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3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3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3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3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3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3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3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3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3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3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3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3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3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3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3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3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3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3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3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3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3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3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3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3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3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3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3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3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3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3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3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3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3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3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3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3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3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3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3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3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3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3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3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3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3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3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3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3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3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3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3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3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3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3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3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3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3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3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3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3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3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3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3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3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3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3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3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3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3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3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3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3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3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3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3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3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3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3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3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3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3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3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3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3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3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3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3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3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3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3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3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3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3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3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3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3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3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3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3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3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3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3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3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3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3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3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3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3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3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3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3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3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3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3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3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3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3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3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3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3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3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3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3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3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3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3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3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3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3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3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3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3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3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3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3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3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3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3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3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3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3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3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3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3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3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3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3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3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3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3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3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3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3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3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3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3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3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3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3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3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3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3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3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3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3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3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3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3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3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3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3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3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3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3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3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3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3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3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3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3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3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3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3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3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3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3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3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3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3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3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3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3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3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3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3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3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3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3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3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3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3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3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3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3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3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3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3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3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3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3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3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3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3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3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3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3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3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3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3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3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3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3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3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3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3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3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3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3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3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3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3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3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3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3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3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3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3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3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3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3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3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3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3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3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3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3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3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3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3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3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3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3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3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3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3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3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3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3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3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3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3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3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3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3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3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3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3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3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3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3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3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3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3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3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3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3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3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3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3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3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3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3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3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3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3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3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3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3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3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3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3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3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3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3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3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3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3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3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3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3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3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3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3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3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3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3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3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3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3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3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3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3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3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3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3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3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3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3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3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3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3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3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3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3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3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3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3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3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3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3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3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3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3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3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3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3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3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3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3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3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2016-06-20T20:03:03Z</dcterms:modified>
</cp:coreProperties>
</file>