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FloorPlanMigration\9861_845Angliana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  <sheet name="eBARS" sheetId="5" r:id="rId5"/>
  </sheets>
  <externalReferences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Changes'!$A$1:$I$72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0" i="1" l="1"/>
  <c r="E11" i="1"/>
  <c r="M6" i="1"/>
  <c r="M7" i="1"/>
  <c r="M8" i="1"/>
  <c r="M9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J6" i="1"/>
  <c r="J7" i="1"/>
  <c r="J8" i="1"/>
  <c r="J9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E6" i="1"/>
  <c r="E7" i="1"/>
  <c r="E8" i="1"/>
  <c r="E9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2" i="1"/>
  <c r="E43" i="1"/>
  <c r="E44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E41" i="1"/>
  <c r="J41" i="1" l="1"/>
  <c r="E2" i="4" l="1"/>
  <c r="E1" i="4"/>
  <c r="B1" i="4"/>
  <c r="M42" i="1" l="1"/>
  <c r="M43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41" i="1"/>
  <c r="J42" i="1"/>
  <c r="J43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H97" i="1" l="1"/>
  <c r="G97" i="1"/>
  <c r="M97" i="1" l="1"/>
  <c r="K2" i="1" s="1"/>
  <c r="J97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</calcChain>
</file>

<file path=xl/sharedStrings.xml><?xml version="1.0" encoding="utf-8"?>
<sst xmlns="http://schemas.openxmlformats.org/spreadsheetml/2006/main" count="774" uniqueCount="148">
  <si>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</si>
  <si>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</si>
  <si>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</si>
  <si>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</si>
  <si>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</si>
  <si>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</si>
  <si>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</si>
  <si>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</si>
  <si>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</si>
  <si>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</si>
  <si>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</si>
  <si>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</si>
  <si>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</si>
  <si>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</si>
  <si>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</si>
  <si>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</si>
  <si>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</si>
  <si>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</si>
  <si>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</si>
  <si>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</si>
  <si>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</si>
  <si>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</si>
  <si>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</si>
  <si>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</si>
  <si>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</si>
  <si>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</si>
  <si>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</si>
  <si>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</si>
  <si>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</si>
  <si>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</si>
  <si>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</si>
  <si>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</si>
  <si>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</si>
  <si>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</si>
  <si>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</si>
  <si>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</si>
  <si>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</si>
  <si>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</si>
  <si>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</si>
  <si>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</si>
  <si>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</si>
  <si>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</si>
  <si>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</si>
  <si>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</si>
  <si>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</si>
  <si>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</si>
  <si>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</si>
  <si>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</si>
  <si>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</si>
  <si>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</si>
  <si>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</si>
  <si>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</si>
  <si>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</si>
  <si>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</si>
  <si>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</si>
  <si>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</si>
  <si>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</si>
  <si>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</si>
  <si>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</si>
  <si>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</si>
  <si>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</si>
  <si>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</si>
  <si>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</si>
  <si>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</si>
  <si>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</si>
  <si>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</si>
  <si>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</si>
  <si>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</si>
  <si>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</si>
  <si>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</si>
  <si>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</si>
  <si>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</si>
  <si>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</si>
  <si>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</si>
  <si>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</si>
  <si>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9861</t>
  </si>
  <si>
    <t>845 Angliana Avenue</t>
  </si>
  <si>
    <t>Room #</t>
  </si>
  <si>
    <t>Dept Name</t>
  </si>
  <si>
    <t>nsf</t>
  </si>
  <si>
    <t>Room Usage</t>
  </si>
  <si>
    <t>845 Angliana Ave (9861)</t>
  </si>
  <si>
    <t>MED CTR PHYSICAL PLANT ADMIN (3CM00)</t>
  </si>
  <si>
    <t>CIRCULATION AREA (WWW)</t>
  </si>
  <si>
    <t>GEN FUND MAIL SERVICES (3DS12)</t>
  </si>
  <si>
    <t>MERCHANDISING (660)</t>
  </si>
  <si>
    <t>STORES (3DS00)</t>
  </si>
  <si>
    <t>0105A</t>
  </si>
  <si>
    <t>MECHANICAL AREA (YYY)</t>
  </si>
  <si>
    <t>0105B</t>
  </si>
  <si>
    <t>DATA PROCESSING/COMPUTER (710)</t>
  </si>
  <si>
    <t>LOUNGE (650)</t>
  </si>
  <si>
    <t>PUBLIC RESTROOM (VVV)</t>
  </si>
  <si>
    <t>BUILDING SERVICE AREA (XXX)</t>
  </si>
  <si>
    <t>OTHER (ALL PURPOSE) (590)</t>
  </si>
  <si>
    <t>OFFICE, ADMINISTRATIVE (310)</t>
  </si>
  <si>
    <t>Center On Drug &amp; Alcohol Resea (7H090)</t>
  </si>
  <si>
    <t>OFFICE, CLERICAL (330)</t>
  </si>
  <si>
    <t>0200A</t>
  </si>
  <si>
    <t>0200B</t>
  </si>
  <si>
    <t>0200C</t>
  </si>
  <si>
    <t>OFFICE SERVICE (315)</t>
  </si>
  <si>
    <t>OFFICE, FACULTY (320)</t>
  </si>
  <si>
    <t>OFFICE,TECHNICAL,PROFESSIONAL,NON-FACULT (345)</t>
  </si>
  <si>
    <t>CONFERENCE ROOM (OFFICE RELATED) (350)</t>
  </si>
  <si>
    <t>OFFICE, GRADUATE ASSISTANT (340)</t>
  </si>
  <si>
    <t>Research/Non-class DRY laboratory (252)</t>
  </si>
  <si>
    <t>OPEN LABORATORY SERVICE (225)</t>
  </si>
  <si>
    <t>TREATMENT/EXAMINATION SERVICE (855)</t>
  </si>
  <si>
    <t>Research/Non-class WET laboratory (251)</t>
  </si>
  <si>
    <t>EL0100A</t>
  </si>
  <si>
    <t>EL0200A</t>
  </si>
  <si>
    <t>ST0100A</t>
  </si>
  <si>
    <t>ST0100B</t>
  </si>
  <si>
    <t>ST0100C</t>
  </si>
  <si>
    <t>ST0200A</t>
  </si>
  <si>
    <t>ST0200B</t>
  </si>
  <si>
    <t>ST0200C</t>
  </si>
  <si>
    <t>02</t>
  </si>
  <si>
    <t>Laser Verified Room Update</t>
  </si>
  <si>
    <t>01</t>
  </si>
  <si>
    <t>Verify</t>
  </si>
  <si>
    <t>200D</t>
  </si>
  <si>
    <t>200E</t>
  </si>
  <si>
    <t>200F</t>
  </si>
  <si>
    <t>200G</t>
  </si>
  <si>
    <t>200H</t>
  </si>
  <si>
    <t>200J</t>
  </si>
  <si>
    <t>200K</t>
  </si>
  <si>
    <t>200L</t>
  </si>
  <si>
    <t>Previously unlabeled Corridors</t>
  </si>
  <si>
    <t>LX-9861-02-0200D</t>
  </si>
  <si>
    <t>845 Angliana Ave - Room 200D</t>
  </si>
  <si>
    <t>LX-9861-02-0200E</t>
  </si>
  <si>
    <t>845 Angliana Ave - Room 200E</t>
  </si>
  <si>
    <t>LX-9861-02-0200F</t>
  </si>
  <si>
    <t>845 Angliana Ave - Room 200F</t>
  </si>
  <si>
    <t>LX-9861-02-0200G</t>
  </si>
  <si>
    <t>845 Angliana Ave - Room 200G</t>
  </si>
  <si>
    <t>LX-9861-02-0200H</t>
  </si>
  <si>
    <t>845 Angliana Ave - Room 200H</t>
  </si>
  <si>
    <t>LX-9861-02-0200J</t>
  </si>
  <si>
    <t>845 Angliana Ave - Room 200J</t>
  </si>
  <si>
    <t>LX-9861-02-0200K</t>
  </si>
  <si>
    <t>845 Angliana Ave - Room 200K</t>
  </si>
  <si>
    <t>LX-9861-02-0200L</t>
  </si>
  <si>
    <t>845 Angliana Ave - Room 200L</t>
  </si>
  <si>
    <t>Previously unlabeled corridors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</si>
</sst>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4A3C8C"/>
      <name val="Verdana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7E7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9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0" fontId="25" fillId="38" borderId="20" xfId="0" applyFont="1" applyFill="1" applyBorder="1" applyAlignment="1">
      <alignment vertical="center"/>
    </xf>
    <xf numFmtId="0" fontId="25" fillId="39" borderId="20" xfId="0" applyFont="1" applyFill="1" applyBorder="1" applyAlignment="1">
      <alignment vertical="center"/>
    </xf>
    <xf numFmtId="0" fontId="23" fillId="0" borderId="0" xfId="43"/>
    <xf numFmtId="0" fontId="25" fillId="38" borderId="21" xfId="0" applyFont="1" applyFill="1" applyBorder="1" applyAlignment="1">
      <alignment vertical="center"/>
    </xf>
    <xf numFmtId="0" fontId="23" fillId="37" borderId="22" xfId="43" applyFill="1" applyBorder="1"/>
    <xf numFmtId="0" fontId="23" fillId="37" borderId="23" xfId="43" applyFill="1" applyBorder="1"/>
    <xf numFmtId="0" fontId="23" fillId="37" borderId="24" xfId="43" applyFill="1" applyBorder="1"/>
    <xf numFmtId="1" fontId="18" fillId="0" borderId="0" xfId="42" applyNumberFormat="1" applyFont="1" applyAlignment="1" applyProtection="1">
      <alignment horizontal="left"/>
      <protection locked="0"/>
    </xf>
    <xf numFmtId="49" fontId="20" fillId="34" borderId="10" xfId="0" applyNumberFormat="1" applyFont="1" applyFill="1" applyBorder="1" applyAlignment="1" applyProtection="1">
      <alignment horizontal="left"/>
    </xf>
    <xf numFmtId="49" fontId="0" fillId="0" borderId="0" xfId="0" applyNumberFormat="1" applyFont="1" applyAlignment="1" applyProtection="1">
      <alignment horizontal="left"/>
      <protection locked="0"/>
    </xf>
    <xf numFmtId="1" fontId="0" fillId="0" borderId="0" xfId="0" applyNumberFormat="1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49" fontId="16" fillId="33" borderId="13" xfId="0" applyNumberFormat="1" applyFont="1" applyFill="1" applyBorder="1" applyAlignment="1" applyProtection="1">
      <alignment horizontal="lef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24" fillId="0" borderId="0" xfId="43" applyFont="1" applyAlignment="1" applyProtection="1">
      <alignment horizontal="left"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0" fillId="40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0679</v>
          </cell>
          <cell r="B368">
            <v>679</v>
          </cell>
          <cell r="C368" t="str">
            <v>Research Building #2</v>
          </cell>
          <cell r="D368" t="str">
            <v>Research Building #2</v>
          </cell>
        </row>
        <row r="369">
          <cell r="A369" t="str">
            <v>0683</v>
          </cell>
          <cell r="B369">
            <v>683</v>
          </cell>
          <cell r="C369" t="str">
            <v>139 State St</v>
          </cell>
          <cell r="D369" t="str">
            <v>139 State St</v>
          </cell>
        </row>
        <row r="370">
          <cell r="A370">
            <v>1200</v>
          </cell>
          <cell r="B370">
            <v>1200</v>
          </cell>
          <cell r="C370" t="str">
            <v>Electric Substation #1</v>
          </cell>
          <cell r="D370" t="str">
            <v>Electric Substation #1</v>
          </cell>
        </row>
        <row r="371">
          <cell r="A371">
            <v>1201</v>
          </cell>
          <cell r="B371">
            <v>1201</v>
          </cell>
          <cell r="C371" t="str">
            <v>Electric Substation #3</v>
          </cell>
          <cell r="D371" t="str">
            <v>Electric Substation #3</v>
          </cell>
        </row>
        <row r="372">
          <cell r="A372" t="str">
            <v>8633</v>
          </cell>
          <cell r="B372">
            <v>8633</v>
          </cell>
          <cell r="C372" t="str">
            <v>UK HealthCare Good Samaritan Hospital</v>
          </cell>
          <cell r="D372" t="str">
            <v>UK HealthCare Good Samaritan Hospital</v>
          </cell>
        </row>
        <row r="373">
          <cell r="A373" t="str">
            <v>9127</v>
          </cell>
          <cell r="B373">
            <v>9127</v>
          </cell>
          <cell r="C373" t="str">
            <v>1101 S. Limestone</v>
          </cell>
          <cell r="D373" t="str">
            <v>1101 S. Limestone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GridView1','Sort$Floor')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javascript:__doPostBack('GridView1','Sort$RoomID')" TargetMode="External"/><Relationship Id="rId1" Type="http://schemas.openxmlformats.org/officeDocument/2006/relationships/hyperlink" Target="javascript:__doPostBack('GridView1','Sort$BuildingFull')" TargetMode="External"/><Relationship Id="rId6" Type="http://schemas.openxmlformats.org/officeDocument/2006/relationships/hyperlink" Target="javascript:__doPostBack('GridView1','Sort$UsageFull')" TargetMode="External"/><Relationship Id="rId5" Type="http://schemas.openxmlformats.org/officeDocument/2006/relationships/hyperlink" Target="javascript:__doPostBack('GridView1','Sort$SqFtRoom')" TargetMode="External"/><Relationship Id="rId4" Type="http://schemas.openxmlformats.org/officeDocument/2006/relationships/hyperlink" Target="javascript:__doPostBack('GridView1','Sort$DeptFull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3"/>
  <sheetViews>
    <sheetView tabSelected="1" topLeftCell="A58" zoomScale="90" zoomScaleNormal="90" workbookViewId="0">
      <selection activeCell="A96" sqref="A96:XFD96"/>
    </sheetView>
  </sheetViews>
  <sheetFormatPr defaultColWidth="9.140625" defaultRowHeight="15" x14ac:dyDescent="0.25"/>
  <cols>
    <col min="1" max="1" width="10.7109375" style="78" customWidth="1"/>
    <col min="2" max="2" width="6.7109375" style="26" customWidth="1"/>
    <col min="3" max="3" width="28.7109375" style="16" customWidth="1"/>
    <col min="4" max="6" width="10.7109375" style="16" customWidth="1"/>
    <col min="7" max="7" width="16.7109375" style="16" bestFit="1" customWidth="1"/>
    <col min="8" max="8" width="10.7109375" style="16" customWidth="1"/>
    <col min="9" max="9" width="44.71093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77" t="s">
        <v>7</v>
      </c>
      <c r="B1" s="90" t="s">
        <v>75</v>
      </c>
      <c r="C1" s="90"/>
      <c r="F1" s="64" t="s">
        <v>10</v>
      </c>
      <c r="G1" s="18">
        <v>42408</v>
      </c>
      <c r="J1" s="66" t="s">
        <v>34</v>
      </c>
      <c r="K1" s="66" t="s">
        <v>35</v>
      </c>
      <c r="L1" s="19"/>
      <c r="M1" s="19"/>
      <c r="N1" s="19"/>
      <c r="O1" s="20" t="s">
        <v>36</v>
      </c>
      <c r="P1" s="21" t="s">
        <v>48</v>
      </c>
    </row>
    <row r="2" spans="1:16" ht="30.75" thickBot="1" x14ac:dyDescent="0.3">
      <c r="A2" s="77" t="s">
        <v>8</v>
      </c>
      <c r="B2" s="91" t="s">
        <v>76</v>
      </c>
      <c r="C2" s="91"/>
      <c r="F2" s="65" t="s">
        <v>12</v>
      </c>
      <c r="G2" s="22" t="s">
        <v>71</v>
      </c>
      <c r="J2" s="15">
        <f>G97-J97</f>
        <v>8</v>
      </c>
      <c r="K2" s="15">
        <f>H97-M97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83" customFormat="1" ht="45.75" thickBot="1" x14ac:dyDescent="0.3">
      <c r="A5" s="81" t="s">
        <v>19</v>
      </c>
      <c r="B5" s="82" t="s">
        <v>14</v>
      </c>
      <c r="C5" s="67" t="s">
        <v>9</v>
      </c>
      <c r="D5" s="67" t="s">
        <v>4</v>
      </c>
      <c r="E5" s="67" t="s">
        <v>1</v>
      </c>
      <c r="F5" s="67" t="s">
        <v>11</v>
      </c>
      <c r="G5" s="67" t="s">
        <v>15</v>
      </c>
      <c r="H5" s="67" t="s">
        <v>16</v>
      </c>
      <c r="I5" s="67" t="s">
        <v>17</v>
      </c>
      <c r="J5" s="67" t="s">
        <v>37</v>
      </c>
      <c r="K5" s="67" t="s">
        <v>38</v>
      </c>
      <c r="L5" s="67" t="s">
        <v>39</v>
      </c>
      <c r="M5" s="67" t="s">
        <v>40</v>
      </c>
      <c r="N5" s="67" t="s">
        <v>38</v>
      </c>
      <c r="O5" s="67" t="s">
        <v>39</v>
      </c>
    </row>
    <row r="6" spans="1:16" s="41" customFormat="1" ht="15.75" thickTop="1" x14ac:dyDescent="0.25">
      <c r="A6" s="79">
        <v>100</v>
      </c>
      <c r="B6" s="48" t="s">
        <v>120</v>
      </c>
      <c r="C6" s="42" t="s">
        <v>119</v>
      </c>
      <c r="D6" s="41" t="s">
        <v>5</v>
      </c>
      <c r="E6" s="50">
        <f>VLOOKUP(A6,eBARS!B:E,4,FALSE)</f>
        <v>328</v>
      </c>
      <c r="F6" s="50">
        <v>327</v>
      </c>
      <c r="G6" s="50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79">
        <v>103</v>
      </c>
      <c r="B7" s="48" t="s">
        <v>120</v>
      </c>
      <c r="C7" s="42" t="s">
        <v>119</v>
      </c>
      <c r="D7" s="41" t="s">
        <v>5</v>
      </c>
      <c r="E7" s="50">
        <f>VLOOKUP(A7,eBARS!B:E,4,FALSE)</f>
        <v>4489</v>
      </c>
      <c r="F7" s="50">
        <v>4551</v>
      </c>
      <c r="G7" s="50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x14ac:dyDescent="0.25">
      <c r="A8" s="79">
        <v>104</v>
      </c>
      <c r="B8" s="48" t="s">
        <v>120</v>
      </c>
      <c r="C8" s="42" t="s">
        <v>119</v>
      </c>
      <c r="D8" s="41" t="s">
        <v>5</v>
      </c>
      <c r="E8" s="50">
        <f>VLOOKUP(A8,eBARS!B:E,4,FALSE)</f>
        <v>333</v>
      </c>
      <c r="F8" s="50">
        <v>154</v>
      </c>
      <c r="G8" s="50" t="s">
        <v>2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79">
        <v>105</v>
      </c>
      <c r="B9" s="48" t="s">
        <v>120</v>
      </c>
      <c r="C9" s="42" t="s">
        <v>119</v>
      </c>
      <c r="D9" s="41" t="s">
        <v>5</v>
      </c>
      <c r="E9" s="50">
        <f>VLOOKUP(A9,eBARS!B:E,4,FALSE)</f>
        <v>14492</v>
      </c>
      <c r="F9" s="50">
        <v>14691</v>
      </c>
      <c r="G9" s="50" t="s">
        <v>2</v>
      </c>
      <c r="I9" s="42"/>
      <c r="J9" s="59" t="str">
        <f>IF(G9="No Change","N/A",IF(G9="New Tag Required",Lookup!F:F,IF(G9="Remove Old Tag",Lookup!F:F,IF(G9="N/A","N/A",""))))</f>
        <v>N/A</v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79" t="s">
        <v>87</v>
      </c>
      <c r="B10" s="48" t="s">
        <v>120</v>
      </c>
      <c r="C10" s="42" t="s">
        <v>119</v>
      </c>
      <c r="D10" s="41" t="s">
        <v>5</v>
      </c>
      <c r="E10" s="50">
        <f>VLOOKUP(A10,eBARS!B:E,4,FALSE)</f>
        <v>34</v>
      </c>
      <c r="F10" s="50">
        <v>38</v>
      </c>
      <c r="G10" s="50" t="s">
        <v>2</v>
      </c>
      <c r="I10" s="42"/>
      <c r="J10" s="59"/>
      <c r="K10" s="60"/>
      <c r="L10" s="59"/>
      <c r="M10" s="59"/>
      <c r="N10" s="60"/>
      <c r="O10" s="59"/>
    </row>
    <row r="11" spans="1:16" s="41" customFormat="1" x14ac:dyDescent="0.25">
      <c r="A11" s="79" t="s">
        <v>89</v>
      </c>
      <c r="B11" s="48" t="s">
        <v>120</v>
      </c>
      <c r="C11" s="42" t="s">
        <v>119</v>
      </c>
      <c r="D11" s="41" t="s">
        <v>5</v>
      </c>
      <c r="E11" s="50">
        <f>VLOOKUP(A11,eBARS!B:E,4,FALSE)</f>
        <v>56</v>
      </c>
      <c r="F11" s="50">
        <v>57</v>
      </c>
      <c r="G11" s="50" t="s">
        <v>2</v>
      </c>
      <c r="I11" s="42"/>
      <c r="J11" s="59"/>
      <c r="K11" s="60"/>
      <c r="L11" s="59"/>
      <c r="M11" s="59"/>
      <c r="N11" s="60"/>
      <c r="O11" s="59"/>
    </row>
    <row r="12" spans="1:16" s="41" customFormat="1" x14ac:dyDescent="0.25">
      <c r="A12" s="79">
        <v>106</v>
      </c>
      <c r="B12" s="48" t="s">
        <v>120</v>
      </c>
      <c r="C12" s="42" t="s">
        <v>119</v>
      </c>
      <c r="D12" s="41" t="s">
        <v>5</v>
      </c>
      <c r="E12" s="50">
        <f>VLOOKUP(A12,eBARS!B:E,4,FALSE)</f>
        <v>302</v>
      </c>
      <c r="F12" s="50">
        <v>256</v>
      </c>
      <c r="G12" s="50" t="s">
        <v>2</v>
      </c>
      <c r="I12" s="42"/>
      <c r="J12" s="59" t="str">
        <f>IF(G12="No Change","N/A",IF(G12="New Tag Required",Lookup!F:F,IF(G12="Remove Old Tag",Lookup!F:F,IF(G12="N/A","N/A",""))))</f>
        <v>N/A</v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79">
        <v>107</v>
      </c>
      <c r="B13" s="48" t="s">
        <v>120</v>
      </c>
      <c r="C13" s="42" t="s">
        <v>119</v>
      </c>
      <c r="D13" s="41" t="s">
        <v>5</v>
      </c>
      <c r="E13" s="50">
        <f>VLOOKUP(A13,eBARS!B:E,4,FALSE)</f>
        <v>11</v>
      </c>
      <c r="F13" s="50">
        <v>10</v>
      </c>
      <c r="G13" s="50" t="s">
        <v>2</v>
      </c>
      <c r="I13" s="42"/>
      <c r="J13" s="59" t="str">
        <f>IF(G13="No Change","N/A",IF(G13="New Tag Required",Lookup!F:F,IF(G13="Remove Old Tag",Lookup!F:F,IF(G13="N/A","N/A",""))))</f>
        <v>N/A</v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79">
        <v>109</v>
      </c>
      <c r="B14" s="48" t="s">
        <v>120</v>
      </c>
      <c r="C14" s="42" t="s">
        <v>119</v>
      </c>
      <c r="D14" s="41" t="s">
        <v>5</v>
      </c>
      <c r="E14" s="50">
        <f>VLOOKUP(A14,eBARS!B:E,4,FALSE)</f>
        <v>286</v>
      </c>
      <c r="F14" s="50">
        <v>292</v>
      </c>
      <c r="G14" s="50" t="s">
        <v>2</v>
      </c>
      <c r="I14" s="42"/>
      <c r="J14" s="59" t="str">
        <f>IF(G14="No Change","N/A",IF(G14="New Tag Required",Lookup!F:F,IF(G14="Remove Old Tag",Lookup!F:F,IF(G14="N/A","N/A",""))))</f>
        <v>N/A</v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79">
        <v>110</v>
      </c>
      <c r="B15" s="48" t="s">
        <v>120</v>
      </c>
      <c r="C15" s="42" t="s">
        <v>119</v>
      </c>
      <c r="D15" s="41" t="s">
        <v>5</v>
      </c>
      <c r="E15" s="50">
        <f>VLOOKUP(A15,eBARS!B:E,4,FALSE)</f>
        <v>150</v>
      </c>
      <c r="F15" s="50">
        <v>156</v>
      </c>
      <c r="G15" s="50" t="s">
        <v>2</v>
      </c>
      <c r="I15" s="42"/>
      <c r="J15" s="59" t="str">
        <f>IF(G15="No Change","N/A",IF(G15="New Tag Required",Lookup!F:F,IF(G15="Remove Old Tag",Lookup!F:F,IF(G15="N/A","N/A",""))))</f>
        <v>N/A</v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79">
        <v>111</v>
      </c>
      <c r="B16" s="48" t="s">
        <v>120</v>
      </c>
      <c r="C16" s="42" t="s">
        <v>119</v>
      </c>
      <c r="D16" s="41" t="s">
        <v>5</v>
      </c>
      <c r="E16" s="50">
        <f>VLOOKUP(A16,eBARS!B:E,4,FALSE)</f>
        <v>264</v>
      </c>
      <c r="F16" s="50">
        <v>261</v>
      </c>
      <c r="G16" s="50" t="s">
        <v>2</v>
      </c>
      <c r="I16" s="42"/>
      <c r="J16" s="59" t="str">
        <f>IF(G16="No Change","N/A",IF(G16="New Tag Required",Lookup!F:F,IF(G16="Remove Old Tag",Lookup!F:F,IF(G16="N/A","N/A",""))))</f>
        <v>N/A</v>
      </c>
      <c r="K16" s="60"/>
      <c r="L16" s="59"/>
      <c r="M16" s="59" t="str">
        <f>IF(H16="No Change","N/A",IF(H16="New Tag Required",Lookup!F:F,IF(H16="Remove Old Sign",Lookup!F:F,IF(H16="N/A","N/A",""))))</f>
        <v/>
      </c>
      <c r="N16" s="60"/>
      <c r="O16" s="59"/>
    </row>
    <row r="17" spans="1:15" s="41" customFormat="1" x14ac:dyDescent="0.25">
      <c r="A17" s="79">
        <v>113</v>
      </c>
      <c r="B17" s="48" t="s">
        <v>120</v>
      </c>
      <c r="C17" s="42" t="s">
        <v>119</v>
      </c>
      <c r="D17" s="41" t="s">
        <v>5</v>
      </c>
      <c r="E17" s="50">
        <f>VLOOKUP(A17,eBARS!B:E,4,FALSE)</f>
        <v>270</v>
      </c>
      <c r="F17" s="50">
        <v>262</v>
      </c>
      <c r="G17" s="50" t="s">
        <v>2</v>
      </c>
      <c r="I17" s="42"/>
      <c r="J17" s="59" t="str">
        <f>IF(G17="No Change","N/A",IF(G17="New Tag Required",Lookup!F:F,IF(G17="Remove Old Tag",Lookup!F:F,IF(G17="N/A","N/A",""))))</f>
        <v>N/A</v>
      </c>
      <c r="K17" s="60"/>
      <c r="L17" s="59"/>
      <c r="M17" s="59" t="str">
        <f>IF(H17="No Change","N/A",IF(H17="New Tag Required",Lookup!F:F,IF(H17="Remove Old Sign",Lookup!F:F,IF(H17="N/A","N/A",""))))</f>
        <v/>
      </c>
      <c r="N17" s="60"/>
      <c r="O17" s="59"/>
    </row>
    <row r="18" spans="1:15" s="41" customFormat="1" x14ac:dyDescent="0.25">
      <c r="A18" s="79">
        <v>114</v>
      </c>
      <c r="B18" s="48" t="s">
        <v>120</v>
      </c>
      <c r="C18" s="42" t="s">
        <v>119</v>
      </c>
      <c r="D18" s="41" t="s">
        <v>5</v>
      </c>
      <c r="E18" s="50">
        <f>VLOOKUP(A18,eBARS!B:E,4,FALSE)</f>
        <v>492</v>
      </c>
      <c r="F18" s="50">
        <v>475</v>
      </c>
      <c r="G18" s="50" t="s">
        <v>2</v>
      </c>
      <c r="I18" s="42"/>
      <c r="J18" s="59" t="str">
        <f>IF(G18="No Change","N/A",IF(G18="New Tag Required",Lookup!F:F,IF(G18="Remove Old Tag",Lookup!F:F,IF(G18="N/A","N/A",""))))</f>
        <v>N/A</v>
      </c>
      <c r="K18" s="60"/>
      <c r="L18" s="59"/>
      <c r="M18" s="59" t="str">
        <f>IF(H18="No Change","N/A",IF(H18="New Tag Required",Lookup!F:F,IF(H18="Remove Old Sign",Lookup!F:F,IF(H18="N/A","N/A",""))))</f>
        <v/>
      </c>
      <c r="N18" s="60"/>
      <c r="O18" s="59"/>
    </row>
    <row r="19" spans="1:15" s="41" customFormat="1" x14ac:dyDescent="0.25">
      <c r="A19" s="79">
        <v>115</v>
      </c>
      <c r="B19" s="48" t="s">
        <v>120</v>
      </c>
      <c r="C19" s="42" t="s">
        <v>119</v>
      </c>
      <c r="D19" s="41" t="s">
        <v>5</v>
      </c>
      <c r="E19" s="50">
        <f>VLOOKUP(A19,eBARS!B:E,4,FALSE)</f>
        <v>117</v>
      </c>
      <c r="F19" s="50">
        <v>98</v>
      </c>
      <c r="G19" s="50" t="s">
        <v>2</v>
      </c>
      <c r="I19" s="42"/>
      <c r="J19" s="59" t="str">
        <f>IF(G19="No Change","N/A",IF(G19="New Tag Required",Lookup!F:F,IF(G19="Remove Old Tag",Lookup!F:F,IF(G19="N/A","N/A",""))))</f>
        <v>N/A</v>
      </c>
      <c r="K19" s="60"/>
      <c r="L19" s="59"/>
      <c r="M19" s="59" t="str">
        <f>IF(H19="No Change","N/A",IF(H19="New Tag Required",Lookup!F:F,IF(H19="Remove Old Sign",Lookup!F:F,IF(H19="N/A","N/A",""))))</f>
        <v/>
      </c>
      <c r="N19" s="60"/>
      <c r="O19" s="59"/>
    </row>
    <row r="20" spans="1:15" s="41" customFormat="1" x14ac:dyDescent="0.25">
      <c r="A20" s="79">
        <v>116</v>
      </c>
      <c r="B20" s="48" t="s">
        <v>120</v>
      </c>
      <c r="C20" s="42" t="s">
        <v>119</v>
      </c>
      <c r="D20" s="41" t="s">
        <v>5</v>
      </c>
      <c r="E20" s="50">
        <f>VLOOKUP(A20,eBARS!B:E,4,FALSE)</f>
        <v>117</v>
      </c>
      <c r="F20" s="50">
        <v>104</v>
      </c>
      <c r="G20" s="50" t="s">
        <v>2</v>
      </c>
      <c r="I20" s="42"/>
      <c r="J20" s="59" t="str">
        <f>IF(G20="No Change","N/A",IF(G20="New Tag Required",Lookup!F:F,IF(G20="Remove Old Tag",Lookup!F:F,IF(G20="N/A","N/A",""))))</f>
        <v>N/A</v>
      </c>
      <c r="K20" s="60"/>
      <c r="L20" s="59"/>
      <c r="M20" s="59" t="str">
        <f>IF(H20="No Change","N/A",IF(H20="New Tag Required",Lookup!F:F,IF(H20="Remove Old Sign",Lookup!F:F,IF(H20="N/A","N/A",""))))</f>
        <v/>
      </c>
      <c r="N20" s="60"/>
      <c r="O20" s="59"/>
    </row>
    <row r="21" spans="1:15" s="41" customFormat="1" x14ac:dyDescent="0.25">
      <c r="A21" s="79">
        <v>117</v>
      </c>
      <c r="B21" s="48" t="s">
        <v>120</v>
      </c>
      <c r="C21" s="42" t="s">
        <v>119</v>
      </c>
      <c r="D21" s="41" t="s">
        <v>5</v>
      </c>
      <c r="E21" s="50">
        <f>VLOOKUP(A21,eBARS!B:E,4,FALSE)</f>
        <v>11</v>
      </c>
      <c r="F21" s="50">
        <v>18</v>
      </c>
      <c r="G21" s="50" t="s">
        <v>2</v>
      </c>
      <c r="I21" s="42"/>
      <c r="J21" s="59" t="str">
        <f>IF(G21="No Change","N/A",IF(G21="New Tag Required",Lookup!F:F,IF(G21="Remove Old Tag",Lookup!F:F,IF(G21="N/A","N/A",""))))</f>
        <v>N/A</v>
      </c>
      <c r="K21" s="60"/>
      <c r="L21" s="59"/>
      <c r="M21" s="59" t="str">
        <f>IF(H21="No Change","N/A",IF(H21="New Tag Required",Lookup!F:F,IF(H21="Remove Old Sign",Lookup!F:F,IF(H21="N/A","N/A",""))))</f>
        <v/>
      </c>
      <c r="N21" s="60"/>
      <c r="O21" s="59"/>
    </row>
    <row r="22" spans="1:15" s="41" customFormat="1" x14ac:dyDescent="0.25">
      <c r="A22" s="79">
        <v>118</v>
      </c>
      <c r="B22" s="48" t="s">
        <v>120</v>
      </c>
      <c r="C22" s="42" t="s">
        <v>119</v>
      </c>
      <c r="D22" s="41" t="s">
        <v>5</v>
      </c>
      <c r="E22" s="50">
        <f>VLOOKUP(A22,eBARS!B:E,4,FALSE)</f>
        <v>291</v>
      </c>
      <c r="F22" s="50">
        <v>308</v>
      </c>
      <c r="G22" s="50" t="s">
        <v>2</v>
      </c>
      <c r="I22" s="42"/>
      <c r="J22" s="59" t="str">
        <f>IF(G22="No Change","N/A",IF(G22="New Tag Required",Lookup!F:F,IF(G22="Remove Old Tag",Lookup!F:F,IF(G22="N/A","N/A",""))))</f>
        <v>N/A</v>
      </c>
      <c r="K22" s="60"/>
      <c r="L22" s="59"/>
      <c r="M22" s="59" t="str">
        <f>IF(H22="No Change","N/A",IF(H22="New Tag Required",Lookup!F:F,IF(H22="Remove Old Sign",Lookup!F:F,IF(H22="N/A","N/A",""))))</f>
        <v/>
      </c>
      <c r="N22" s="60"/>
      <c r="O22" s="59"/>
    </row>
    <row r="23" spans="1:15" s="41" customFormat="1" x14ac:dyDescent="0.25">
      <c r="A23" s="79">
        <v>119</v>
      </c>
      <c r="B23" s="48" t="s">
        <v>120</v>
      </c>
      <c r="C23" s="42" t="s">
        <v>30</v>
      </c>
      <c r="D23" s="41" t="s">
        <v>6</v>
      </c>
      <c r="E23" s="50">
        <f>VLOOKUP(A23,eBARS!B:E,4,FALSE)</f>
        <v>2329</v>
      </c>
      <c r="F23" s="50">
        <v>2329</v>
      </c>
      <c r="G23" s="50" t="s">
        <v>2</v>
      </c>
      <c r="I23" s="42"/>
      <c r="J23" s="59" t="str">
        <f>IF(G23="No Change","N/A",IF(G23="New Tag Required",Lookup!F:F,IF(G23="Remove Old Tag",Lookup!F:F,IF(G23="N/A","N/A",""))))</f>
        <v>N/A</v>
      </c>
      <c r="K23" s="60"/>
      <c r="L23" s="59"/>
      <c r="M23" s="59" t="str">
        <f>IF(H23="No Change","N/A",IF(H23="New Tag Required",Lookup!F:F,IF(H23="Remove Old Sign",Lookup!F:F,IF(H23="N/A","N/A",""))))</f>
        <v/>
      </c>
      <c r="N23" s="60"/>
      <c r="O23" s="59"/>
    </row>
    <row r="24" spans="1:15" s="41" customFormat="1" x14ac:dyDescent="0.25">
      <c r="A24" s="79">
        <v>120</v>
      </c>
      <c r="B24" s="48" t="s">
        <v>120</v>
      </c>
      <c r="C24" s="42" t="s">
        <v>119</v>
      </c>
      <c r="D24" s="41" t="s">
        <v>5</v>
      </c>
      <c r="E24" s="50">
        <f>VLOOKUP(A24,eBARS!B:E,4,FALSE)</f>
        <v>11</v>
      </c>
      <c r="F24" s="50">
        <v>13</v>
      </c>
      <c r="G24" s="50" t="s">
        <v>2</v>
      </c>
      <c r="I24" s="42"/>
      <c r="J24" s="59" t="str">
        <f>IF(G24="No Change","N/A",IF(G24="New Tag Required",Lookup!F:F,IF(G24="Remove Old Tag",Lookup!F:F,IF(G24="N/A","N/A",""))))</f>
        <v>N/A</v>
      </c>
      <c r="K24" s="60"/>
      <c r="L24" s="59"/>
      <c r="M24" s="59" t="str">
        <f>IF(H24="No Change","N/A",IF(H24="New Tag Required",Lookup!F:F,IF(H24="Remove Old Sign",Lookup!F:F,IF(H24="N/A","N/A",""))))</f>
        <v/>
      </c>
      <c r="N24" s="60"/>
      <c r="O24" s="59"/>
    </row>
    <row r="25" spans="1:15" s="41" customFormat="1" x14ac:dyDescent="0.25">
      <c r="A25" s="79">
        <v>122</v>
      </c>
      <c r="B25" s="48" t="s">
        <v>120</v>
      </c>
      <c r="C25" s="42" t="s">
        <v>119</v>
      </c>
      <c r="D25" s="41" t="s">
        <v>5</v>
      </c>
      <c r="E25" s="50">
        <f>VLOOKUP(A25,eBARS!B:E,4,FALSE)</f>
        <v>43</v>
      </c>
      <c r="F25" s="50">
        <v>42</v>
      </c>
      <c r="G25" s="50" t="s">
        <v>2</v>
      </c>
      <c r="I25" s="42"/>
      <c r="J25" s="59" t="str">
        <f>IF(G25="No Change","N/A",IF(G25="New Tag Required",Lookup!F:F,IF(G25="Remove Old Tag",Lookup!F:F,IF(G25="N/A","N/A",""))))</f>
        <v>N/A</v>
      </c>
      <c r="K25" s="60"/>
      <c r="L25" s="59"/>
      <c r="M25" s="59" t="str">
        <f>IF(H25="No Change","N/A",IF(H25="New Tag Required",Lookup!F:F,IF(H25="Remove Old Sign",Lookup!F:F,IF(H25="N/A","N/A",""))))</f>
        <v/>
      </c>
      <c r="N25" s="60"/>
      <c r="O25" s="59"/>
    </row>
    <row r="26" spans="1:15" s="41" customFormat="1" x14ac:dyDescent="0.25">
      <c r="A26" s="79">
        <v>123</v>
      </c>
      <c r="B26" s="48" t="s">
        <v>120</v>
      </c>
      <c r="C26" s="42" t="s">
        <v>119</v>
      </c>
      <c r="D26" s="41" t="s">
        <v>5</v>
      </c>
      <c r="E26" s="50">
        <f>VLOOKUP(A26,eBARS!B:E,4,FALSE)</f>
        <v>100</v>
      </c>
      <c r="F26" s="50">
        <v>104</v>
      </c>
      <c r="G26" s="50" t="s">
        <v>2</v>
      </c>
      <c r="I26" s="42"/>
      <c r="J26" s="59" t="str">
        <f>IF(G26="No Change","N/A",IF(G26="New Tag Required",Lookup!F:F,IF(G26="Remove Old Tag",Lookup!F:F,IF(G26="N/A","N/A",""))))</f>
        <v>N/A</v>
      </c>
      <c r="K26" s="60"/>
      <c r="L26" s="59"/>
      <c r="M26" s="59" t="str">
        <f>IF(H26="No Change","N/A",IF(H26="New Tag Required",Lookup!F:F,IF(H26="Remove Old Sign",Lookup!F:F,IF(H26="N/A","N/A",""))))</f>
        <v/>
      </c>
      <c r="N26" s="60"/>
      <c r="O26" s="59"/>
    </row>
    <row r="27" spans="1:15" s="41" customFormat="1" x14ac:dyDescent="0.25">
      <c r="A27" s="79">
        <v>124</v>
      </c>
      <c r="B27" s="48" t="s">
        <v>120</v>
      </c>
      <c r="C27" s="42" t="s">
        <v>119</v>
      </c>
      <c r="D27" s="41" t="s">
        <v>5</v>
      </c>
      <c r="E27" s="50">
        <f>VLOOKUP(A27,eBARS!B:E,4,FALSE)</f>
        <v>171</v>
      </c>
      <c r="F27" s="50">
        <v>177</v>
      </c>
      <c r="G27" s="50" t="s">
        <v>2</v>
      </c>
      <c r="I27" s="42"/>
      <c r="J27" s="59" t="str">
        <f>IF(G27="No Change","N/A",IF(G27="New Tag Required",Lookup!F:F,IF(G27="Remove Old Tag",Lookup!F:F,IF(G27="N/A","N/A",""))))</f>
        <v>N/A</v>
      </c>
      <c r="K27" s="60"/>
      <c r="L27" s="59"/>
      <c r="M27" s="59" t="str">
        <f>IF(H27="No Change","N/A",IF(H27="New Tag Required",Lookup!F:F,IF(H27="Remove Old Sign",Lookup!F:F,IF(H27="N/A","N/A",""))))</f>
        <v/>
      </c>
      <c r="N27" s="60"/>
      <c r="O27" s="59"/>
    </row>
    <row r="28" spans="1:15" s="41" customFormat="1" x14ac:dyDescent="0.25">
      <c r="A28" s="79">
        <v>125</v>
      </c>
      <c r="B28" s="48" t="s">
        <v>120</v>
      </c>
      <c r="C28" s="42" t="s">
        <v>119</v>
      </c>
      <c r="D28" s="41" t="s">
        <v>5</v>
      </c>
      <c r="E28" s="50">
        <f>VLOOKUP(A28,eBARS!B:E,4,FALSE)</f>
        <v>123</v>
      </c>
      <c r="F28" s="50">
        <v>125</v>
      </c>
      <c r="G28" s="50" t="s">
        <v>2</v>
      </c>
      <c r="I28" s="42"/>
      <c r="J28" s="59" t="str">
        <f>IF(G28="No Change","N/A",IF(G28="New Tag Required",Lookup!F:F,IF(G28="Remove Old Tag",Lookup!F:F,IF(G28="N/A","N/A",""))))</f>
        <v>N/A</v>
      </c>
      <c r="K28" s="60"/>
      <c r="L28" s="59"/>
      <c r="M28" s="59" t="str">
        <f>IF(H28="No Change","N/A",IF(H28="New Tag Required",Lookup!F:F,IF(H28="Remove Old Sign",Lookup!F:F,IF(H28="N/A","N/A",""))))</f>
        <v/>
      </c>
      <c r="N28" s="60"/>
      <c r="O28" s="59"/>
    </row>
    <row r="29" spans="1:15" s="41" customFormat="1" x14ac:dyDescent="0.25">
      <c r="A29" s="79">
        <v>126</v>
      </c>
      <c r="B29" s="48" t="s">
        <v>120</v>
      </c>
      <c r="C29" s="42" t="s">
        <v>119</v>
      </c>
      <c r="D29" s="41" t="s">
        <v>5</v>
      </c>
      <c r="E29" s="50">
        <f>VLOOKUP(A29,eBARS!B:E,4,FALSE)</f>
        <v>124</v>
      </c>
      <c r="F29" s="50">
        <v>126</v>
      </c>
      <c r="G29" s="50" t="s">
        <v>2</v>
      </c>
      <c r="I29" s="42"/>
      <c r="J29" s="59" t="str">
        <f>IF(G29="No Change","N/A",IF(G29="New Tag Required",Lookup!F:F,IF(G29="Remove Old Tag",Lookup!F:F,IF(G29="N/A","N/A",""))))</f>
        <v>N/A</v>
      </c>
      <c r="K29" s="60"/>
      <c r="L29" s="59"/>
      <c r="M29" s="59" t="str">
        <f>IF(H29="No Change","N/A",IF(H29="New Tag Required",Lookup!F:F,IF(H29="Remove Old Sign",Lookup!F:F,IF(H29="N/A","N/A",""))))</f>
        <v/>
      </c>
      <c r="N29" s="60"/>
      <c r="O29" s="59"/>
    </row>
    <row r="30" spans="1:15" s="41" customFormat="1" x14ac:dyDescent="0.25">
      <c r="A30" s="79">
        <v>127</v>
      </c>
      <c r="B30" s="48" t="s">
        <v>120</v>
      </c>
      <c r="C30" s="42" t="s">
        <v>119</v>
      </c>
      <c r="D30" s="41" t="s">
        <v>5</v>
      </c>
      <c r="E30" s="50">
        <f>VLOOKUP(A30,eBARS!B:E,4,FALSE)</f>
        <v>123</v>
      </c>
      <c r="F30" s="50">
        <v>125</v>
      </c>
      <c r="G30" s="50" t="s">
        <v>2</v>
      </c>
      <c r="I30" s="42"/>
      <c r="J30" s="59" t="str">
        <f>IF(G30="No Change","N/A",IF(G30="New Tag Required",Lookup!F:F,IF(G30="Remove Old Tag",Lookup!F:F,IF(G30="N/A","N/A",""))))</f>
        <v>N/A</v>
      </c>
      <c r="K30" s="60"/>
      <c r="L30" s="59"/>
      <c r="M30" s="59" t="str">
        <f>IF(H30="No Change","N/A",IF(H30="New Tag Required",Lookup!F:F,IF(H30="Remove Old Sign",Lookup!F:F,IF(H30="N/A","N/A",""))))</f>
        <v/>
      </c>
      <c r="N30" s="60"/>
      <c r="O30" s="59"/>
    </row>
    <row r="31" spans="1:15" s="41" customFormat="1" x14ac:dyDescent="0.25">
      <c r="A31" s="79">
        <v>128</v>
      </c>
      <c r="B31" s="48" t="s">
        <v>120</v>
      </c>
      <c r="C31" s="42" t="s">
        <v>119</v>
      </c>
      <c r="D31" s="41" t="s">
        <v>5</v>
      </c>
      <c r="E31" s="50">
        <f>VLOOKUP(A31,eBARS!B:E,4,FALSE)</f>
        <v>159</v>
      </c>
      <c r="F31" s="50">
        <v>160</v>
      </c>
      <c r="G31" s="50" t="s">
        <v>2</v>
      </c>
      <c r="I31" s="42"/>
      <c r="J31" s="59" t="str">
        <f>IF(G31="No Change","N/A",IF(G31="New Tag Required",Lookup!F:F,IF(G31="Remove Old Tag",Lookup!F:F,IF(G31="N/A","N/A",""))))</f>
        <v>N/A</v>
      </c>
      <c r="K31" s="60"/>
      <c r="L31" s="59"/>
      <c r="M31" s="59" t="str">
        <f>IF(H31="No Change","N/A",IF(H31="New Tag Required",Lookup!F:F,IF(H31="Remove Old Sign",Lookup!F:F,IF(H31="N/A","N/A",""))))</f>
        <v/>
      </c>
      <c r="N31" s="60"/>
      <c r="O31" s="59"/>
    </row>
    <row r="32" spans="1:15" s="41" customFormat="1" x14ac:dyDescent="0.25">
      <c r="A32" s="79">
        <v>129</v>
      </c>
      <c r="B32" s="48" t="s">
        <v>120</v>
      </c>
      <c r="C32" s="42" t="s">
        <v>119</v>
      </c>
      <c r="D32" s="41" t="s">
        <v>5</v>
      </c>
      <c r="E32" s="50">
        <f>VLOOKUP(A32,eBARS!B:E,4,FALSE)</f>
        <v>300</v>
      </c>
      <c r="F32" s="50">
        <v>299</v>
      </c>
      <c r="G32" s="50" t="s">
        <v>2</v>
      </c>
      <c r="I32" s="42"/>
      <c r="J32" s="59" t="str">
        <f>IF(G32="No Change","N/A",IF(G32="New Tag Required",Lookup!F:F,IF(G32="Remove Old Tag",Lookup!F:F,IF(G32="N/A","N/A",""))))</f>
        <v>N/A</v>
      </c>
      <c r="K32" s="60"/>
      <c r="L32" s="59"/>
      <c r="M32" s="59" t="str">
        <f>IF(H32="No Change","N/A",IF(H32="New Tag Required",Lookup!F:F,IF(H32="Remove Old Sign",Lookup!F:F,IF(H32="N/A","N/A",""))))</f>
        <v/>
      </c>
      <c r="N32" s="60"/>
      <c r="O32" s="59"/>
    </row>
    <row r="33" spans="1:15" s="41" customFormat="1" x14ac:dyDescent="0.25">
      <c r="A33" s="80" t="s">
        <v>110</v>
      </c>
      <c r="B33" s="48" t="s">
        <v>120</v>
      </c>
      <c r="C33" s="42" t="s">
        <v>119</v>
      </c>
      <c r="D33" s="41" t="s">
        <v>5</v>
      </c>
      <c r="E33" s="50">
        <f>VLOOKUP(A33,eBARS!B:E,4,FALSE)</f>
        <v>61</v>
      </c>
      <c r="F33" s="50">
        <v>64</v>
      </c>
      <c r="G33" s="50" t="s">
        <v>2</v>
      </c>
      <c r="I33" s="42"/>
      <c r="J33" s="59" t="str">
        <f>IF(G33="No Change","N/A",IF(G33="New Tag Required",Lookup!F:F,IF(G33="Remove Old Tag",Lookup!F:F,IF(G33="N/A","N/A",""))))</f>
        <v>N/A</v>
      </c>
      <c r="K33" s="60"/>
      <c r="L33" s="59"/>
      <c r="M33" s="59" t="str">
        <f>IF(H33="No Change","N/A",IF(H33="New Tag Required",Lookup!F:F,IF(H33="Remove Old Sign",Lookup!F:F,IF(H33="N/A","N/A",""))))</f>
        <v/>
      </c>
      <c r="N33" s="60"/>
      <c r="O33" s="59"/>
    </row>
    <row r="34" spans="1:15" s="41" customFormat="1" x14ac:dyDescent="0.25">
      <c r="A34" s="80" t="s">
        <v>111</v>
      </c>
      <c r="B34" s="48" t="s">
        <v>118</v>
      </c>
      <c r="C34" s="42" t="s">
        <v>119</v>
      </c>
      <c r="D34" s="41" t="s">
        <v>5</v>
      </c>
      <c r="E34" s="50">
        <f>VLOOKUP(A34,eBARS!B:E,4,FALSE)</f>
        <v>61</v>
      </c>
      <c r="F34" s="50">
        <v>64</v>
      </c>
      <c r="G34" s="50" t="s">
        <v>2</v>
      </c>
      <c r="I34" s="42"/>
      <c r="J34" s="59" t="str">
        <f>IF(G34="No Change","N/A",IF(G34="New Tag Required",Lookup!F:F,IF(G34="Remove Old Tag",Lookup!F:F,IF(G34="N/A","N/A",""))))</f>
        <v>N/A</v>
      </c>
      <c r="K34" s="60"/>
      <c r="L34" s="59"/>
      <c r="M34" s="59" t="str">
        <f>IF(H34="No Change","N/A",IF(H34="New Tag Required",Lookup!F:F,IF(H34="Remove Old Sign",Lookup!F:F,IF(H34="N/A","N/A",""))))</f>
        <v/>
      </c>
      <c r="N34" s="60"/>
      <c r="O34" s="59"/>
    </row>
    <row r="35" spans="1:15" s="41" customFormat="1" x14ac:dyDescent="0.25">
      <c r="A35" s="80" t="s">
        <v>112</v>
      </c>
      <c r="B35" s="48" t="s">
        <v>120</v>
      </c>
      <c r="C35" s="42" t="s">
        <v>119</v>
      </c>
      <c r="D35" s="41" t="s">
        <v>5</v>
      </c>
      <c r="E35" s="50">
        <f>VLOOKUP(A35,eBARS!B:E,4,FALSE)</f>
        <v>199</v>
      </c>
      <c r="F35" s="50">
        <v>132</v>
      </c>
      <c r="G35" s="50" t="s">
        <v>2</v>
      </c>
      <c r="I35" s="42"/>
      <c r="J35" s="59" t="str">
        <f>IF(G35="No Change","N/A",IF(G35="New Tag Required",Lookup!F:F,IF(G35="Remove Old Tag",Lookup!F:F,IF(G35="N/A","N/A",""))))</f>
        <v>N/A</v>
      </c>
      <c r="K35" s="60"/>
      <c r="L35" s="59"/>
      <c r="M35" s="59" t="str">
        <f>IF(H35="No Change","N/A",IF(H35="New Tag Required",Lookup!F:F,IF(H35="Remove Old Sign",Lookup!F:F,IF(H35="N/A","N/A",""))))</f>
        <v/>
      </c>
      <c r="N35" s="60"/>
      <c r="O35" s="59"/>
    </row>
    <row r="36" spans="1:15" s="41" customFormat="1" x14ac:dyDescent="0.25">
      <c r="A36" s="80" t="s">
        <v>113</v>
      </c>
      <c r="B36" s="48" t="s">
        <v>120</v>
      </c>
      <c r="C36" s="42" t="s">
        <v>119</v>
      </c>
      <c r="D36" s="41" t="s">
        <v>5</v>
      </c>
      <c r="E36" s="50">
        <f>VLOOKUP(A36,eBARS!B:E,4,FALSE)</f>
        <v>174</v>
      </c>
      <c r="F36" s="50">
        <v>114</v>
      </c>
      <c r="G36" s="50" t="s">
        <v>2</v>
      </c>
      <c r="I36" s="42"/>
      <c r="J36" s="59" t="str">
        <f>IF(G36="No Change","N/A",IF(G36="New Tag Required",Lookup!F:F,IF(G36="Remove Old Tag",Lookup!F:F,IF(G36="N/A","N/A",""))))</f>
        <v>N/A</v>
      </c>
      <c r="K36" s="60"/>
      <c r="L36" s="59"/>
      <c r="M36" s="59" t="str">
        <f>IF(H36="No Change","N/A",IF(H36="New Tag Required",Lookup!F:F,IF(H36="Remove Old Sign",Lookup!F:F,IF(H36="N/A","N/A",""))))</f>
        <v/>
      </c>
      <c r="N36" s="60"/>
      <c r="O36" s="59"/>
    </row>
    <row r="37" spans="1:15" s="41" customFormat="1" x14ac:dyDescent="0.25">
      <c r="A37" s="80" t="s">
        <v>114</v>
      </c>
      <c r="B37" s="48" t="s">
        <v>120</v>
      </c>
      <c r="C37" s="42" t="s">
        <v>119</v>
      </c>
      <c r="D37" s="41" t="s">
        <v>5</v>
      </c>
      <c r="E37" s="50">
        <f>VLOOKUP(A37,eBARS!B:E,4,FALSE)</f>
        <v>161</v>
      </c>
      <c r="F37" s="50">
        <v>103</v>
      </c>
      <c r="G37" s="50" t="s">
        <v>2</v>
      </c>
      <c r="I37" s="42"/>
      <c r="J37" s="59" t="str">
        <f>IF(G37="No Change","N/A",IF(G37="New Tag Required",Lookup!F:F,IF(G37="Remove Old Tag",Lookup!F:F,IF(G37="N/A","N/A",""))))</f>
        <v>N/A</v>
      </c>
      <c r="K37" s="60"/>
      <c r="L37" s="59"/>
      <c r="M37" s="59" t="str">
        <f>IF(H37="No Change","N/A",IF(H37="New Tag Required",Lookup!F:F,IF(H37="Remove Old Sign",Lookup!F:F,IF(H37="N/A","N/A",""))))</f>
        <v/>
      </c>
      <c r="N37" s="60"/>
      <c r="O37" s="59"/>
    </row>
    <row r="38" spans="1:15" s="41" customFormat="1" x14ac:dyDescent="0.25">
      <c r="A38" s="80" t="s">
        <v>115</v>
      </c>
      <c r="B38" s="48" t="s">
        <v>118</v>
      </c>
      <c r="C38" s="42" t="s">
        <v>119</v>
      </c>
      <c r="D38" s="41" t="s">
        <v>5</v>
      </c>
      <c r="E38" s="50">
        <f>VLOOKUP(A38,eBARS!B:E,4,FALSE)</f>
        <v>199</v>
      </c>
      <c r="F38" s="50">
        <v>68</v>
      </c>
      <c r="G38" s="50" t="s">
        <v>2</v>
      </c>
      <c r="I38" s="42"/>
      <c r="J38" s="59" t="str">
        <f>IF(G38="No Change","N/A",IF(G38="New Tag Required",Lookup!F:F,IF(G38="Remove Old Tag",Lookup!F:F,IF(G38="N/A","N/A",""))))</f>
        <v>N/A</v>
      </c>
      <c r="K38" s="60"/>
      <c r="L38" s="59"/>
      <c r="M38" s="59" t="str">
        <f>IF(H38="No Change","N/A",IF(H38="New Tag Required",Lookup!F:F,IF(H38="Remove Old Sign",Lookup!F:F,IF(H38="N/A","N/A",""))))</f>
        <v/>
      </c>
      <c r="N38" s="60"/>
      <c r="O38" s="59"/>
    </row>
    <row r="39" spans="1:15" s="41" customFormat="1" x14ac:dyDescent="0.25">
      <c r="A39" s="80" t="s">
        <v>116</v>
      </c>
      <c r="B39" s="48" t="s">
        <v>118</v>
      </c>
      <c r="C39" s="42" t="s">
        <v>119</v>
      </c>
      <c r="D39" s="41" t="s">
        <v>5</v>
      </c>
      <c r="E39" s="50">
        <f>VLOOKUP(A39,eBARS!B:E,4,FALSE)</f>
        <v>176</v>
      </c>
      <c r="F39" s="50">
        <v>108</v>
      </c>
      <c r="G39" s="50" t="s">
        <v>2</v>
      </c>
      <c r="I39" s="42"/>
      <c r="J39" s="59" t="str">
        <f>IF(G39="No Change","N/A",IF(G39="New Tag Required",Lookup!F:F,IF(G39="Remove Old Tag",Lookup!F:F,IF(G39="N/A","N/A",""))))</f>
        <v>N/A</v>
      </c>
      <c r="K39" s="60"/>
      <c r="L39" s="59"/>
      <c r="M39" s="59" t="str">
        <f>IF(H39="No Change","N/A",IF(H39="New Tag Required",Lookup!F:F,IF(H39="Remove Old Sign",Lookup!F:F,IF(H39="N/A","N/A",""))))</f>
        <v/>
      </c>
      <c r="N39" s="60"/>
      <c r="O39" s="59"/>
    </row>
    <row r="40" spans="1:15" s="41" customFormat="1" x14ac:dyDescent="0.25">
      <c r="A40" s="80" t="s">
        <v>117</v>
      </c>
      <c r="B40" s="48" t="s">
        <v>118</v>
      </c>
      <c r="C40" s="42" t="s">
        <v>119</v>
      </c>
      <c r="D40" s="41" t="s">
        <v>5</v>
      </c>
      <c r="E40" s="50">
        <f>VLOOKUP(A40,eBARS!B:E,4,FALSE)</f>
        <v>174</v>
      </c>
      <c r="F40" s="50">
        <v>98</v>
      </c>
      <c r="G40" s="50" t="s">
        <v>2</v>
      </c>
      <c r="I40" s="42"/>
      <c r="J40" s="59" t="str">
        <f>IF(G40="No Change","N/A",IF(G40="New Tag Required",Lookup!F:F,IF(G40="Remove Old Tag",Lookup!F:F,IF(G40="N/A","N/A",""))))</f>
        <v>N/A</v>
      </c>
      <c r="K40" s="60"/>
      <c r="L40" s="59"/>
      <c r="M40" s="59" t="str">
        <f>IF(H40="No Change","N/A",IF(H40="New Tag Required",Lookup!F:F,IF(H40="Remove Old Sign",Lookup!F:F,IF(H40="N/A","N/A",""))))</f>
        <v/>
      </c>
      <c r="N40" s="60"/>
      <c r="O40" s="59"/>
    </row>
    <row r="41" spans="1:15" s="41" customFormat="1" x14ac:dyDescent="0.25">
      <c r="A41" s="79">
        <v>200</v>
      </c>
      <c r="B41" s="48" t="s">
        <v>118</v>
      </c>
      <c r="C41" s="42" t="s">
        <v>119</v>
      </c>
      <c r="D41" s="41" t="s">
        <v>5</v>
      </c>
      <c r="E41" s="50">
        <f>VLOOKUP(A41,eBARS!B:E,4,FALSE)</f>
        <v>794</v>
      </c>
      <c r="F41" s="50">
        <v>795</v>
      </c>
      <c r="G41" s="50" t="s">
        <v>2</v>
      </c>
      <c r="I41" s="42"/>
      <c r="J41" s="59" t="str">
        <f>IF(G41="No Change","N/A",IF(G41="New Tag Required",Lookup!F:F,IF(G41="Remove Old Tag",Lookup!F:F,IF(G41="N/A","N/A",""))))</f>
        <v>N/A</v>
      </c>
      <c r="K41" s="60"/>
      <c r="L41" s="59"/>
      <c r="M41" s="59" t="str">
        <f>IF(H41="No Change","N/A",IF(H41="New Tag Required",Lookup!F:F,IF(H41="Remove Old Sign",Lookup!F:F,IF(H41="N/A","N/A",""))))</f>
        <v/>
      </c>
      <c r="N41" s="60"/>
      <c r="O41" s="59"/>
    </row>
    <row r="42" spans="1:15" s="41" customFormat="1" x14ac:dyDescent="0.25">
      <c r="A42" s="79" t="s">
        <v>98</v>
      </c>
      <c r="B42" s="48" t="s">
        <v>118</v>
      </c>
      <c r="C42" s="42" t="s">
        <v>119</v>
      </c>
      <c r="D42" s="41" t="s">
        <v>5</v>
      </c>
      <c r="E42" s="50">
        <f>VLOOKUP(A42,eBARS!B:E,4,FALSE)</f>
        <v>56</v>
      </c>
      <c r="F42" s="50">
        <v>57</v>
      </c>
      <c r="G42" s="50" t="s">
        <v>2</v>
      </c>
      <c r="I42" s="42"/>
      <c r="J42" s="59" t="str">
        <f>IF(G42="No Change","N/A",IF(G42="New Tag Required",Lookup!F:F,IF(G42="Remove Old Tag",Lookup!F:F,IF(G42="N/A","N/A",""))))</f>
        <v>N/A</v>
      </c>
      <c r="K42" s="60"/>
      <c r="L42" s="59"/>
      <c r="M42" s="59" t="str">
        <f>IF(H42="No Change","N/A",IF(H42="New Tag Required",Lookup!F:F,IF(H42="Remove Old Sign",Lookup!F:F,IF(H42="N/A","N/A",""))))</f>
        <v/>
      </c>
      <c r="N42" s="60"/>
      <c r="O42" s="59"/>
    </row>
    <row r="43" spans="1:15" s="41" customFormat="1" x14ac:dyDescent="0.25">
      <c r="A43" s="79" t="s">
        <v>99</v>
      </c>
      <c r="B43" s="48" t="s">
        <v>118</v>
      </c>
      <c r="C43" s="42" t="s">
        <v>119</v>
      </c>
      <c r="D43" s="41" t="s">
        <v>5</v>
      </c>
      <c r="E43" s="50">
        <f>VLOOKUP(A43,eBARS!B:E,4,FALSE)</f>
        <v>56</v>
      </c>
      <c r="F43" s="50">
        <v>58</v>
      </c>
      <c r="G43" s="50" t="s">
        <v>2</v>
      </c>
      <c r="I43" s="42"/>
      <c r="J43" s="59" t="str">
        <f>IF(G43="No Change","N/A",IF(G43="New Tag Required",Lookup!F:F,IF(G43="Remove Old Tag",Lookup!F:F,IF(G43="N/A","N/A",""))))</f>
        <v>N/A</v>
      </c>
      <c r="K43" s="60"/>
      <c r="L43" s="59"/>
      <c r="M43" s="59" t="str">
        <f>IF(H43="No Change","N/A",IF(H43="New Tag Required",Lookup!F:F,IF(H43="Remove Old Sign",Lookup!F:F,IF(H43="N/A","N/A",""))))</f>
        <v/>
      </c>
      <c r="N43" s="60"/>
      <c r="O43" s="59"/>
    </row>
    <row r="44" spans="1:15" s="41" customFormat="1" x14ac:dyDescent="0.25">
      <c r="A44" s="79" t="s">
        <v>100</v>
      </c>
      <c r="B44" s="48" t="s">
        <v>118</v>
      </c>
      <c r="C44" s="42" t="s">
        <v>119</v>
      </c>
      <c r="D44" s="41" t="s">
        <v>5</v>
      </c>
      <c r="E44" s="50">
        <f>VLOOKUP(A44,eBARS!B:E,4,FALSE)</f>
        <v>158</v>
      </c>
      <c r="F44" s="50">
        <v>153</v>
      </c>
      <c r="G44" s="50" t="s">
        <v>2</v>
      </c>
      <c r="I44" s="42"/>
      <c r="J44" s="59"/>
      <c r="K44" s="60"/>
      <c r="L44" s="59"/>
      <c r="M44" s="59"/>
      <c r="N44" s="60"/>
      <c r="O44" s="59"/>
    </row>
    <row r="45" spans="1:15" s="41" customFormat="1" x14ac:dyDescent="0.25">
      <c r="A45" s="79" t="s">
        <v>122</v>
      </c>
      <c r="B45" s="48" t="s">
        <v>118</v>
      </c>
      <c r="C45" s="42" t="s">
        <v>66</v>
      </c>
      <c r="D45" s="41" t="s">
        <v>5</v>
      </c>
      <c r="E45" s="50">
        <v>0</v>
      </c>
      <c r="F45" s="50">
        <v>385</v>
      </c>
      <c r="G45" s="50" t="s">
        <v>3</v>
      </c>
      <c r="I45" s="42" t="s">
        <v>130</v>
      </c>
      <c r="J45" s="59"/>
      <c r="K45" s="60"/>
      <c r="L45" s="59"/>
      <c r="M45" s="59"/>
      <c r="N45" s="60"/>
      <c r="O45" s="59"/>
    </row>
    <row r="46" spans="1:15" s="41" customFormat="1" x14ac:dyDescent="0.25">
      <c r="A46" s="79" t="s">
        <v>123</v>
      </c>
      <c r="B46" s="48" t="s">
        <v>118</v>
      </c>
      <c r="C46" s="42" t="s">
        <v>66</v>
      </c>
      <c r="D46" s="41" t="s">
        <v>5</v>
      </c>
      <c r="E46" s="50">
        <v>0</v>
      </c>
      <c r="F46" s="50">
        <v>188</v>
      </c>
      <c r="G46" s="50" t="s">
        <v>3</v>
      </c>
      <c r="I46" s="42" t="s">
        <v>130</v>
      </c>
      <c r="J46" s="59"/>
      <c r="K46" s="60"/>
      <c r="L46" s="59"/>
      <c r="M46" s="59"/>
      <c r="N46" s="60"/>
      <c r="O46" s="59"/>
    </row>
    <row r="47" spans="1:15" s="41" customFormat="1" x14ac:dyDescent="0.25">
      <c r="A47" s="79" t="s">
        <v>124</v>
      </c>
      <c r="B47" s="48" t="s">
        <v>118</v>
      </c>
      <c r="C47" s="42" t="s">
        <v>66</v>
      </c>
      <c r="D47" s="41" t="s">
        <v>5</v>
      </c>
      <c r="E47" s="50">
        <v>0</v>
      </c>
      <c r="F47" s="50">
        <v>373</v>
      </c>
      <c r="G47" s="50" t="s">
        <v>3</v>
      </c>
      <c r="I47" s="42" t="s">
        <v>130</v>
      </c>
      <c r="J47" s="59"/>
      <c r="K47" s="60"/>
      <c r="L47" s="59"/>
      <c r="M47" s="59"/>
      <c r="N47" s="60"/>
      <c r="O47" s="59"/>
    </row>
    <row r="48" spans="1:15" s="41" customFormat="1" x14ac:dyDescent="0.25">
      <c r="A48" s="79" t="s">
        <v>125</v>
      </c>
      <c r="B48" s="48" t="s">
        <v>118</v>
      </c>
      <c r="C48" s="42" t="s">
        <v>66</v>
      </c>
      <c r="D48" s="41" t="s">
        <v>5</v>
      </c>
      <c r="E48" s="50">
        <v>0</v>
      </c>
      <c r="F48" s="50">
        <v>230</v>
      </c>
      <c r="G48" s="50" t="s">
        <v>3</v>
      </c>
      <c r="I48" s="42" t="s">
        <v>130</v>
      </c>
      <c r="J48" s="59"/>
      <c r="K48" s="60"/>
      <c r="L48" s="59"/>
      <c r="M48" s="59"/>
      <c r="N48" s="60"/>
      <c r="O48" s="59"/>
    </row>
    <row r="49" spans="1:15" s="41" customFormat="1" x14ac:dyDescent="0.25">
      <c r="A49" s="79" t="s">
        <v>126</v>
      </c>
      <c r="B49" s="48" t="s">
        <v>118</v>
      </c>
      <c r="C49" s="42" t="s">
        <v>66</v>
      </c>
      <c r="D49" s="41" t="s">
        <v>5</v>
      </c>
      <c r="E49" s="50">
        <v>0</v>
      </c>
      <c r="F49" s="50">
        <v>361</v>
      </c>
      <c r="G49" s="50" t="s">
        <v>3</v>
      </c>
      <c r="I49" s="42" t="s">
        <v>130</v>
      </c>
      <c r="J49" s="59"/>
      <c r="K49" s="60"/>
      <c r="L49" s="59"/>
      <c r="M49" s="59"/>
      <c r="N49" s="60"/>
      <c r="O49" s="59"/>
    </row>
    <row r="50" spans="1:15" s="41" customFormat="1" x14ac:dyDescent="0.25">
      <c r="A50" s="79" t="s">
        <v>127</v>
      </c>
      <c r="B50" s="48" t="s">
        <v>118</v>
      </c>
      <c r="C50" s="42" t="s">
        <v>66</v>
      </c>
      <c r="D50" s="41" t="s">
        <v>5</v>
      </c>
      <c r="E50" s="50">
        <v>0</v>
      </c>
      <c r="F50" s="50">
        <v>343</v>
      </c>
      <c r="G50" s="50" t="s">
        <v>3</v>
      </c>
      <c r="I50" s="42" t="s">
        <v>130</v>
      </c>
      <c r="J50" s="59"/>
      <c r="K50" s="60"/>
      <c r="L50" s="59"/>
      <c r="M50" s="59"/>
      <c r="N50" s="60"/>
      <c r="O50" s="59"/>
    </row>
    <row r="51" spans="1:15" s="41" customFormat="1" x14ac:dyDescent="0.25">
      <c r="A51" s="79" t="s">
        <v>128</v>
      </c>
      <c r="B51" s="48" t="s">
        <v>118</v>
      </c>
      <c r="C51" s="42" t="s">
        <v>66</v>
      </c>
      <c r="D51" s="41" t="s">
        <v>5</v>
      </c>
      <c r="E51" s="50">
        <v>0</v>
      </c>
      <c r="F51" s="50">
        <v>116</v>
      </c>
      <c r="G51" s="50" t="s">
        <v>3</v>
      </c>
      <c r="I51" s="42" t="s">
        <v>130</v>
      </c>
      <c r="J51" s="59"/>
      <c r="K51" s="60"/>
      <c r="L51" s="59"/>
      <c r="M51" s="59"/>
      <c r="N51" s="60"/>
      <c r="O51" s="59"/>
    </row>
    <row r="52" spans="1:15" s="41" customFormat="1" x14ac:dyDescent="0.25">
      <c r="A52" s="79" t="s">
        <v>129</v>
      </c>
      <c r="B52" s="48" t="s">
        <v>118</v>
      </c>
      <c r="C52" s="42" t="s">
        <v>66</v>
      </c>
      <c r="D52" s="41" t="s">
        <v>5</v>
      </c>
      <c r="E52" s="50">
        <v>0</v>
      </c>
      <c r="F52" s="50">
        <v>204</v>
      </c>
      <c r="G52" s="50" t="s">
        <v>3</v>
      </c>
      <c r="I52" s="42" t="s">
        <v>130</v>
      </c>
      <c r="J52" s="59"/>
      <c r="K52" s="60"/>
      <c r="L52" s="59"/>
      <c r="M52" s="59"/>
      <c r="N52" s="60"/>
      <c r="O52" s="59"/>
    </row>
    <row r="53" spans="1:15" s="41" customFormat="1" x14ac:dyDescent="0.25">
      <c r="A53" s="52">
        <v>201</v>
      </c>
      <c r="B53" s="48" t="s">
        <v>118</v>
      </c>
      <c r="C53" s="42" t="s">
        <v>119</v>
      </c>
      <c r="D53" s="41" t="s">
        <v>5</v>
      </c>
      <c r="E53" s="50">
        <f>VLOOKUP(A53,eBARS!B:E,4,FALSE)</f>
        <v>222</v>
      </c>
      <c r="F53" s="61">
        <v>215</v>
      </c>
      <c r="G53" s="50" t="s">
        <v>2</v>
      </c>
      <c r="I53" s="42"/>
      <c r="J53" s="59" t="str">
        <f>IF(G53="No Change","N/A",IF(G53="New Tag Required",Lookup!F:F,IF(G53="Remove Old Tag",Lookup!F:F,IF(G53="N/A","N/A",""))))</f>
        <v>N/A</v>
      </c>
      <c r="K53" s="60"/>
      <c r="L53" s="59"/>
      <c r="M53" s="59" t="str">
        <f>IF(H53="No Change","N/A",IF(H53="New Tag Required",Lookup!F:F,IF(H53="Remove Old Sign",Lookup!F:F,IF(H53="N/A","N/A",""))))</f>
        <v/>
      </c>
      <c r="N53" s="60"/>
      <c r="O53" s="59"/>
    </row>
    <row r="54" spans="1:15" s="41" customFormat="1" x14ac:dyDescent="0.25">
      <c r="A54" s="76">
        <v>202</v>
      </c>
      <c r="B54" s="48" t="s">
        <v>118</v>
      </c>
      <c r="C54" s="42" t="s">
        <v>119</v>
      </c>
      <c r="D54" s="41" t="s">
        <v>5</v>
      </c>
      <c r="E54" s="50">
        <f>VLOOKUP(A54,eBARS!B:E,4,FALSE)</f>
        <v>220</v>
      </c>
      <c r="F54" s="50">
        <v>202</v>
      </c>
      <c r="G54" s="50" t="s">
        <v>2</v>
      </c>
      <c r="I54" s="42"/>
      <c r="J54" s="59" t="str">
        <f>IF(G54="No Change","N/A",IF(G54="New Tag Required",Lookup!F:F,IF(G54="Remove Old Tag",Lookup!F:F,IF(G54="N/A","N/A",""))))</f>
        <v>N/A</v>
      </c>
      <c r="K54" s="60"/>
      <c r="L54" s="59"/>
      <c r="M54" s="59" t="str">
        <f>IF(H54="No Change","N/A",IF(H54="New Tag Required",Lookup!F:F,IF(H54="Remove Old Sign",Lookup!F:F,IF(H54="N/A","N/A",""))))</f>
        <v/>
      </c>
      <c r="N54" s="60"/>
      <c r="O54" s="59"/>
    </row>
    <row r="55" spans="1:15" s="41" customFormat="1" x14ac:dyDescent="0.25">
      <c r="A55" s="52">
        <v>203</v>
      </c>
      <c r="B55" s="48" t="s">
        <v>118</v>
      </c>
      <c r="C55" s="42" t="s">
        <v>119</v>
      </c>
      <c r="D55" s="41" t="s">
        <v>5</v>
      </c>
      <c r="E55" s="50">
        <f>VLOOKUP(A55,eBARS!B:E,4,FALSE)</f>
        <v>262</v>
      </c>
      <c r="F55" s="50">
        <v>203</v>
      </c>
      <c r="G55" s="50" t="s">
        <v>2</v>
      </c>
      <c r="I55" s="42"/>
      <c r="J55" s="59" t="str">
        <f>IF(G55="No Change","N/A",IF(G55="New Tag Required",Lookup!F:F,IF(G55="Remove Old Tag",Lookup!F:F,IF(G55="N/A","N/A",""))))</f>
        <v>N/A</v>
      </c>
      <c r="K55" s="60"/>
      <c r="L55" s="59"/>
      <c r="M55" s="59" t="str">
        <f>IF(H55="No Change","N/A",IF(H55="New Tag Required",Lookup!F:F,IF(H55="Remove Old Sign",Lookup!F:F,IF(H55="N/A","N/A",""))))</f>
        <v/>
      </c>
      <c r="N55" s="60"/>
      <c r="O55" s="59"/>
    </row>
    <row r="56" spans="1:15" s="41" customFormat="1" x14ac:dyDescent="0.25">
      <c r="A56" s="76">
        <v>204</v>
      </c>
      <c r="B56" s="48" t="s">
        <v>118</v>
      </c>
      <c r="C56" s="42" t="s">
        <v>119</v>
      </c>
      <c r="D56" s="41" t="s">
        <v>5</v>
      </c>
      <c r="E56" s="50">
        <f>VLOOKUP(A56,eBARS!B:E,4,FALSE)</f>
        <v>248</v>
      </c>
      <c r="F56" s="50">
        <v>204</v>
      </c>
      <c r="G56" s="50" t="s">
        <v>2</v>
      </c>
      <c r="I56" s="42"/>
      <c r="J56" s="59" t="str">
        <f>IF(G56="No Change","N/A",IF(G56="New Tag Required",Lookup!F:F,IF(G56="Remove Old Tag",Lookup!F:F,IF(G56="N/A","N/A",""))))</f>
        <v>N/A</v>
      </c>
      <c r="K56" s="60"/>
      <c r="L56" s="59"/>
      <c r="M56" s="59" t="str">
        <f>IF(H56="No Change","N/A",IF(H56="New Tag Required",Lookup!F:F,IF(H56="Remove Old Sign",Lookup!F:F,IF(H56="N/A","N/A",""))))</f>
        <v/>
      </c>
      <c r="N56" s="60"/>
      <c r="O56" s="59"/>
    </row>
    <row r="57" spans="1:15" s="41" customFormat="1" x14ac:dyDescent="0.25">
      <c r="A57" s="52">
        <v>205</v>
      </c>
      <c r="B57" s="48" t="s">
        <v>118</v>
      </c>
      <c r="C57" s="42" t="s">
        <v>119</v>
      </c>
      <c r="D57" s="41" t="s">
        <v>5</v>
      </c>
      <c r="E57" s="50">
        <f>VLOOKUP(A57,eBARS!B:E,4,FALSE)</f>
        <v>143</v>
      </c>
      <c r="F57" s="50">
        <v>205</v>
      </c>
      <c r="G57" s="50" t="s">
        <v>2</v>
      </c>
      <c r="I57" s="42"/>
      <c r="J57" s="59" t="str">
        <f>IF(G57="No Change","N/A",IF(G57="New Tag Required",Lookup!F:F,IF(G57="Remove Old Tag",Lookup!F:F,IF(G57="N/A","N/A",""))))</f>
        <v>N/A</v>
      </c>
      <c r="K57" s="60"/>
      <c r="L57" s="59"/>
      <c r="M57" s="59" t="str">
        <f>IF(H57="No Change","N/A",IF(H57="New Tag Required",Lookup!F:F,IF(H57="Remove Old Sign",Lookup!F:F,IF(H57="N/A","N/A",""))))</f>
        <v/>
      </c>
      <c r="N57" s="60"/>
      <c r="O57" s="59"/>
    </row>
    <row r="58" spans="1:15" s="41" customFormat="1" x14ac:dyDescent="0.25">
      <c r="A58" s="76">
        <v>206</v>
      </c>
      <c r="B58" s="48" t="s">
        <v>118</v>
      </c>
      <c r="C58" s="42" t="s">
        <v>119</v>
      </c>
      <c r="D58" s="41" t="s">
        <v>5</v>
      </c>
      <c r="E58" s="50">
        <f>VLOOKUP(A58,eBARS!B:E,4,FALSE)</f>
        <v>178</v>
      </c>
      <c r="F58" s="50">
        <v>206</v>
      </c>
      <c r="G58" s="50" t="s">
        <v>2</v>
      </c>
      <c r="I58" s="42"/>
      <c r="J58" s="59" t="str">
        <f>IF(G58="No Change","N/A",IF(G58="New Tag Required",Lookup!F:F,IF(G58="Remove Old Tag",Lookup!F:F,IF(G58="N/A","N/A",""))))</f>
        <v>N/A</v>
      </c>
      <c r="K58" s="60"/>
      <c r="L58" s="59"/>
      <c r="M58" s="59" t="str">
        <f>IF(H58="No Change","N/A",IF(H58="New Tag Required",Lookup!F:F,IF(H58="Remove Old Sign",Lookup!F:F,IF(H58="N/A","N/A",""))))</f>
        <v/>
      </c>
      <c r="N58" s="60"/>
      <c r="O58" s="59"/>
    </row>
    <row r="59" spans="1:15" s="41" customFormat="1" x14ac:dyDescent="0.25">
      <c r="A59" s="52">
        <v>207</v>
      </c>
      <c r="B59" s="48" t="s">
        <v>118</v>
      </c>
      <c r="C59" s="42" t="s">
        <v>119</v>
      </c>
      <c r="D59" s="41" t="s">
        <v>5</v>
      </c>
      <c r="E59" s="50">
        <f>VLOOKUP(A59,eBARS!B:E,4,FALSE)</f>
        <v>155</v>
      </c>
      <c r="F59" s="50">
        <v>156</v>
      </c>
      <c r="G59" s="50" t="s">
        <v>2</v>
      </c>
      <c r="I59" s="42"/>
      <c r="J59" s="59" t="str">
        <f>IF(G59="No Change","N/A",IF(G59="New Tag Required",Lookup!F:F,IF(G59="Remove Old Tag",Lookup!F:F,IF(G59="N/A","N/A",""))))</f>
        <v>N/A</v>
      </c>
      <c r="K59" s="60"/>
      <c r="L59" s="59"/>
      <c r="M59" s="59" t="str">
        <f>IF(H59="No Change","N/A",IF(H59="New Tag Required",Lookup!F:F,IF(H59="Remove Old Sign",Lookup!F:F,IF(H59="N/A","N/A",""))))</f>
        <v/>
      </c>
      <c r="N59" s="60"/>
      <c r="O59" s="59"/>
    </row>
    <row r="60" spans="1:15" s="41" customFormat="1" x14ac:dyDescent="0.25">
      <c r="A60" s="76">
        <v>208</v>
      </c>
      <c r="B60" s="48" t="s">
        <v>118</v>
      </c>
      <c r="C60" s="42" t="s">
        <v>119</v>
      </c>
      <c r="D60" s="41" t="s">
        <v>5</v>
      </c>
      <c r="E60" s="50">
        <f>VLOOKUP(A60,eBARS!B:E,4,FALSE)</f>
        <v>124</v>
      </c>
      <c r="F60" s="50">
        <v>127</v>
      </c>
      <c r="G60" s="50" t="s">
        <v>2</v>
      </c>
      <c r="I60" s="42"/>
      <c r="J60" s="59" t="str">
        <f>IF(G60="No Change","N/A",IF(G60="New Tag Required",Lookup!F:F,IF(G60="Remove Old Tag",Lookup!F:F,IF(G60="N/A","N/A",""))))</f>
        <v>N/A</v>
      </c>
      <c r="K60" s="62"/>
      <c r="L60" s="42"/>
      <c r="M60" s="59" t="str">
        <f>IF(H60="No Change","N/A",IF(H60="New Tag Required",Lookup!F:F,IF(H60="Remove Old Sign",Lookup!F:F,IF(H60="N/A","N/A",""))))</f>
        <v/>
      </c>
      <c r="N60" s="62"/>
      <c r="O60" s="42"/>
    </row>
    <row r="61" spans="1:15" s="41" customFormat="1" x14ac:dyDescent="0.25">
      <c r="A61" s="52">
        <v>209</v>
      </c>
      <c r="B61" s="48" t="s">
        <v>118</v>
      </c>
      <c r="C61" s="42" t="s">
        <v>119</v>
      </c>
      <c r="D61" s="41" t="s">
        <v>5</v>
      </c>
      <c r="E61" s="50">
        <f>VLOOKUP(A61,eBARS!B:E,4,FALSE)</f>
        <v>126</v>
      </c>
      <c r="F61" s="50">
        <v>128</v>
      </c>
      <c r="G61" s="50" t="s">
        <v>2</v>
      </c>
      <c r="I61" s="42"/>
      <c r="J61" s="59" t="str">
        <f>IF(G61="No Change","N/A",IF(G61="New Tag Required",Lookup!F:F,IF(G61="Remove Old Tag",Lookup!F:F,IF(G61="N/A","N/A",""))))</f>
        <v>N/A</v>
      </c>
      <c r="K61" s="62"/>
      <c r="L61" s="42"/>
      <c r="M61" s="59" t="str">
        <f>IF(H61="No Change","N/A",IF(H61="New Tag Required",Lookup!F:F,IF(H61="Remove Old Sign",Lookup!F:F,IF(H61="N/A","N/A",""))))</f>
        <v/>
      </c>
      <c r="N61" s="62"/>
      <c r="O61" s="42"/>
    </row>
    <row r="62" spans="1:15" s="41" customFormat="1" x14ac:dyDescent="0.25">
      <c r="A62" s="76">
        <v>210</v>
      </c>
      <c r="B62" s="48" t="s">
        <v>118</v>
      </c>
      <c r="C62" s="42" t="s">
        <v>119</v>
      </c>
      <c r="D62" s="41" t="s">
        <v>5</v>
      </c>
      <c r="E62" s="50">
        <f>VLOOKUP(A62,eBARS!B:E,4,FALSE)</f>
        <v>126</v>
      </c>
      <c r="F62" s="50">
        <v>128</v>
      </c>
      <c r="G62" s="50" t="s">
        <v>2</v>
      </c>
      <c r="I62" s="42"/>
      <c r="J62" s="59" t="str">
        <f>IF(G62="No Change","N/A",IF(G62="New Tag Required",Lookup!F:F,IF(G62="Remove Old Tag",Lookup!F:F,IF(G62="N/A","N/A",""))))</f>
        <v>N/A</v>
      </c>
      <c r="K62" s="62"/>
      <c r="L62" s="42"/>
      <c r="M62" s="59" t="str">
        <f>IF(H62="No Change","N/A",IF(H62="New Tag Required",Lookup!F:F,IF(H62="Remove Old Sign",Lookup!F:F,IF(H62="N/A","N/A",""))))</f>
        <v/>
      </c>
      <c r="N62" s="62"/>
      <c r="O62" s="42"/>
    </row>
    <row r="63" spans="1:15" s="41" customFormat="1" x14ac:dyDescent="0.25">
      <c r="A63" s="52">
        <v>211</v>
      </c>
      <c r="B63" s="48" t="s">
        <v>118</v>
      </c>
      <c r="C63" s="42" t="s">
        <v>119</v>
      </c>
      <c r="D63" s="41" t="s">
        <v>5</v>
      </c>
      <c r="E63" s="50">
        <f>VLOOKUP(A63,eBARS!B:E,4,FALSE)</f>
        <v>287</v>
      </c>
      <c r="F63" s="50">
        <v>293</v>
      </c>
      <c r="G63" s="50" t="s">
        <v>2</v>
      </c>
      <c r="I63" s="42"/>
      <c r="J63" s="59" t="str">
        <f>IF(G63="No Change","N/A",IF(G63="New Tag Required",Lookup!F:F,IF(G63="Remove Old Tag",Lookup!F:F,IF(G63="N/A","N/A",""))))</f>
        <v>N/A</v>
      </c>
      <c r="K63" s="62"/>
      <c r="L63" s="42"/>
      <c r="M63" s="59" t="str">
        <f>IF(H63="No Change","N/A",IF(H63="New Tag Required",Lookup!F:F,IF(H63="Remove Old Sign",Lookup!F:F,IF(H63="N/A","N/A",""))))</f>
        <v/>
      </c>
      <c r="N63" s="62"/>
      <c r="O63" s="42"/>
    </row>
    <row r="64" spans="1:15" s="41" customFormat="1" x14ac:dyDescent="0.25">
      <c r="A64" s="76">
        <v>212</v>
      </c>
      <c r="B64" s="48" t="s">
        <v>118</v>
      </c>
      <c r="C64" s="42" t="s">
        <v>119</v>
      </c>
      <c r="D64" s="41" t="s">
        <v>5</v>
      </c>
      <c r="E64" s="50">
        <f>VLOOKUP(A64,eBARS!B:E,4,FALSE)</f>
        <v>12</v>
      </c>
      <c r="F64" s="50">
        <v>14</v>
      </c>
      <c r="G64" s="50" t="s">
        <v>2</v>
      </c>
      <c r="I64" s="42"/>
      <c r="J64" s="59" t="str">
        <f>IF(G64="No Change","N/A",IF(G64="New Tag Required",Lookup!F:F,IF(G64="Remove Old Tag",Lookup!F:F,IF(G64="N/A","N/A",""))))</f>
        <v>N/A</v>
      </c>
      <c r="K64" s="62"/>
      <c r="L64" s="42"/>
      <c r="M64" s="59" t="str">
        <f>IF(H64="No Change","N/A",IF(H64="New Tag Required",Lookup!F:F,IF(H64="Remove Old Sign",Lookup!F:F,IF(H64="N/A","N/A",""))))</f>
        <v/>
      </c>
      <c r="N64" s="62"/>
      <c r="O64" s="42"/>
    </row>
    <row r="65" spans="1:15" s="41" customFormat="1" x14ac:dyDescent="0.25">
      <c r="A65" s="52">
        <v>213</v>
      </c>
      <c r="B65" s="48" t="s">
        <v>118</v>
      </c>
      <c r="C65" s="42" t="s">
        <v>119</v>
      </c>
      <c r="D65" s="41" t="s">
        <v>5</v>
      </c>
      <c r="E65" s="50">
        <f>VLOOKUP(A65,eBARS!B:E,4,FALSE)</f>
        <v>132</v>
      </c>
      <c r="F65" s="51">
        <v>111</v>
      </c>
      <c r="G65" s="50" t="s">
        <v>2</v>
      </c>
      <c r="I65" s="42"/>
      <c r="J65" s="59" t="str">
        <f>IF(G65="No Change","N/A",IF(G65="New Tag Required",Lookup!F:F,IF(G65="Remove Old Tag",Lookup!F:F,IF(G65="N/A","N/A",""))))</f>
        <v>N/A</v>
      </c>
      <c r="K65" s="62"/>
      <c r="L65" s="42"/>
      <c r="M65" s="59" t="str">
        <f>IF(H65="No Change","N/A",IF(H65="New Tag Required",Lookup!F:F,IF(H65="Remove Old Sign",Lookup!F:F,IF(H65="N/A","N/A",""))))</f>
        <v/>
      </c>
      <c r="N65" s="62"/>
      <c r="O65" s="42"/>
    </row>
    <row r="66" spans="1:15" s="41" customFormat="1" x14ac:dyDescent="0.25">
      <c r="A66" s="76">
        <v>214</v>
      </c>
      <c r="B66" s="48" t="s">
        <v>118</v>
      </c>
      <c r="C66" s="42" t="s">
        <v>119</v>
      </c>
      <c r="D66" s="41" t="s">
        <v>5</v>
      </c>
      <c r="E66" s="50">
        <f>VLOOKUP(A66,eBARS!B:E,4,FALSE)</f>
        <v>134</v>
      </c>
      <c r="F66" s="50">
        <v>130</v>
      </c>
      <c r="G66" s="50" t="s">
        <v>2</v>
      </c>
      <c r="I66" s="42"/>
      <c r="J66" s="59" t="str">
        <f>IF(G66="No Change","N/A",IF(G66="New Tag Required",Lookup!F:F,IF(G66="Remove Old Tag",Lookup!F:F,IF(G66="N/A","N/A",""))))</f>
        <v>N/A</v>
      </c>
      <c r="K66" s="62"/>
      <c r="L66" s="42"/>
      <c r="M66" s="59" t="str">
        <f>IF(H66="No Change","N/A",IF(H66="New Tag Required",Lookup!F:F,IF(H66="Remove Old Sign",Lookup!F:F,IF(H66="N/A","N/A",""))))</f>
        <v/>
      </c>
      <c r="N66" s="62"/>
      <c r="O66" s="42"/>
    </row>
    <row r="67" spans="1:15" s="41" customFormat="1" x14ac:dyDescent="0.25">
      <c r="A67" s="52">
        <v>215</v>
      </c>
      <c r="B67" s="48" t="s">
        <v>118</v>
      </c>
      <c r="C67" s="42" t="s">
        <v>119</v>
      </c>
      <c r="D67" s="41" t="s">
        <v>5</v>
      </c>
      <c r="E67" s="50">
        <f>VLOOKUP(A67,eBARS!B:E,4,FALSE)</f>
        <v>603</v>
      </c>
      <c r="F67" s="50">
        <v>569</v>
      </c>
      <c r="G67" s="50" t="s">
        <v>2</v>
      </c>
      <c r="I67" s="42"/>
      <c r="J67" s="59" t="str">
        <f>IF(G67="No Change","N/A",IF(G67="New Tag Required",Lookup!F:F,IF(G67="Remove Old Tag",Lookup!F:F,IF(G67="N/A","N/A",""))))</f>
        <v>N/A</v>
      </c>
      <c r="K67" s="63"/>
      <c r="M67" s="59" t="str">
        <f>IF(H67="No Change","N/A",IF(H67="New Tag Required",Lookup!F:F,IF(H67="Remove Old Sign",Lookup!F:F,IF(H67="N/A","N/A",""))))</f>
        <v/>
      </c>
      <c r="N67" s="62"/>
      <c r="O67" s="42"/>
    </row>
    <row r="68" spans="1:15" s="41" customFormat="1" x14ac:dyDescent="0.25">
      <c r="A68" s="76">
        <v>216</v>
      </c>
      <c r="B68" s="48" t="s">
        <v>118</v>
      </c>
      <c r="C68" s="42" t="s">
        <v>119</v>
      </c>
      <c r="D68" s="41" t="s">
        <v>5</v>
      </c>
      <c r="E68" s="50">
        <f>VLOOKUP(A68,eBARS!B:E,4,FALSE)</f>
        <v>449</v>
      </c>
      <c r="F68" s="50">
        <v>431</v>
      </c>
      <c r="G68" s="50" t="s">
        <v>2</v>
      </c>
      <c r="I68" s="42"/>
      <c r="J68" s="59" t="str">
        <f>IF(G68="No Change","N/A",IF(G68="New Tag Required",Lookup!F:F,IF(G68="Remove Old Tag",Lookup!F:F,IF(G68="N/A","N/A",""))))</f>
        <v>N/A</v>
      </c>
      <c r="K68" s="63"/>
      <c r="M68" s="59" t="str">
        <f>IF(H68="No Change","N/A",IF(H68="New Tag Required",Lookup!F:F,IF(H68="Remove Old Sign",Lookup!F:F,IF(H68="N/A","N/A",""))))</f>
        <v/>
      </c>
      <c r="N68" s="62"/>
      <c r="O68" s="42"/>
    </row>
    <row r="69" spans="1:15" s="41" customFormat="1" x14ac:dyDescent="0.25">
      <c r="A69" s="52">
        <v>217</v>
      </c>
      <c r="B69" s="48" t="s">
        <v>118</v>
      </c>
      <c r="C69" s="42" t="s">
        <v>119</v>
      </c>
      <c r="D69" s="41" t="s">
        <v>5</v>
      </c>
      <c r="E69" s="50">
        <f>VLOOKUP(A69,eBARS!B:E,4,FALSE)</f>
        <v>134</v>
      </c>
      <c r="F69" s="50">
        <v>113</v>
      </c>
      <c r="G69" s="50" t="s">
        <v>2</v>
      </c>
      <c r="I69" s="42"/>
      <c r="J69" s="59" t="str">
        <f>IF(G69="No Change","N/A",IF(G69="New Tag Required",Lookup!F:F,IF(G69="Remove Old Tag",Lookup!F:F,IF(G69="N/A","N/A",""))))</f>
        <v>N/A</v>
      </c>
      <c r="K69" s="63"/>
      <c r="M69" s="59" t="str">
        <f>IF(H69="No Change","N/A",IF(H69="New Tag Required",Lookup!F:F,IF(H69="Remove Old Sign",Lookup!F:F,IF(H69="N/A","N/A",""))))</f>
        <v/>
      </c>
      <c r="N69" s="63"/>
    </row>
    <row r="70" spans="1:15" s="41" customFormat="1" x14ac:dyDescent="0.25">
      <c r="A70" s="76">
        <v>218</v>
      </c>
      <c r="B70" s="48" t="s">
        <v>118</v>
      </c>
      <c r="C70" s="42" t="s">
        <v>119</v>
      </c>
      <c r="D70" s="41" t="s">
        <v>5</v>
      </c>
      <c r="E70" s="50">
        <f>VLOOKUP(A70,eBARS!B:E,4,FALSE)</f>
        <v>103</v>
      </c>
      <c r="F70" s="50">
        <v>106</v>
      </c>
      <c r="G70" s="50" t="s">
        <v>2</v>
      </c>
      <c r="I70" s="42"/>
      <c r="J70" s="59" t="str">
        <f>IF(G70="No Change","N/A",IF(G70="New Tag Required",Lookup!F:F,IF(G70="Remove Old Tag",Lookup!F:F,IF(G70="N/A","N/A",""))))</f>
        <v>N/A</v>
      </c>
      <c r="K70" s="63"/>
      <c r="M70" s="59" t="str">
        <f>IF(H70="No Change","N/A",IF(H70="New Tag Required",Lookup!F:F,IF(H70="Remove Old Sign",Lookup!F:F,IF(H70="N/A","N/A",""))))</f>
        <v/>
      </c>
      <c r="N70" s="63"/>
    </row>
    <row r="71" spans="1:15" s="41" customFormat="1" x14ac:dyDescent="0.25">
      <c r="A71" s="52">
        <v>219</v>
      </c>
      <c r="B71" s="48" t="s">
        <v>118</v>
      </c>
      <c r="C71" s="42" t="s">
        <v>119</v>
      </c>
      <c r="D71" s="41" t="s">
        <v>5</v>
      </c>
      <c r="E71" s="50">
        <f>VLOOKUP(A71,eBARS!B:E,4,FALSE)</f>
        <v>106</v>
      </c>
      <c r="F71" s="50">
        <v>105</v>
      </c>
      <c r="G71" s="50" t="s">
        <v>2</v>
      </c>
      <c r="I71" s="42"/>
      <c r="J71" s="59" t="str">
        <f>IF(G71="No Change","N/A",IF(G71="New Tag Required",Lookup!F:F,IF(G71="Remove Old Tag",Lookup!F:F,IF(G71="N/A","N/A",""))))</f>
        <v>N/A</v>
      </c>
      <c r="K71" s="63"/>
      <c r="M71" s="59" t="str">
        <f>IF(H71="No Change","N/A",IF(H71="New Tag Required",Lookup!F:F,IF(H71="Remove Old Sign",Lookup!F:F,IF(H71="N/A","N/A",""))))</f>
        <v/>
      </c>
      <c r="N71" s="63"/>
    </row>
    <row r="72" spans="1:15" s="41" customFormat="1" x14ac:dyDescent="0.25">
      <c r="A72" s="76">
        <v>220</v>
      </c>
      <c r="B72" s="48" t="s">
        <v>118</v>
      </c>
      <c r="C72" s="42" t="s">
        <v>30</v>
      </c>
      <c r="D72" s="41" t="s">
        <v>6</v>
      </c>
      <c r="E72" s="50">
        <f>VLOOKUP(A72,eBARS!B:E,4,FALSE)</f>
        <v>106</v>
      </c>
      <c r="F72" s="50">
        <v>106</v>
      </c>
      <c r="G72" s="50" t="s">
        <v>2</v>
      </c>
      <c r="I72" s="42"/>
      <c r="J72" s="59" t="str">
        <f>IF(G72="No Change","N/A",IF(G72="New Tag Required",Lookup!F:F,IF(G72="Remove Old Tag",Lookup!F:F,IF(G72="N/A","N/A",""))))</f>
        <v>N/A</v>
      </c>
      <c r="K72" s="63"/>
      <c r="M72" s="59" t="str">
        <f>IF(H72="No Change","N/A",IF(H72="New Tag Required",Lookup!F:F,IF(H72="Remove Old Sign",Lookup!F:F,IF(H72="N/A","N/A",""))))</f>
        <v/>
      </c>
      <c r="N72" s="63"/>
    </row>
    <row r="73" spans="1:15" s="41" customFormat="1" x14ac:dyDescent="0.25">
      <c r="A73" s="52">
        <v>221</v>
      </c>
      <c r="B73" s="48" t="s">
        <v>118</v>
      </c>
      <c r="C73" s="42" t="s">
        <v>119</v>
      </c>
      <c r="D73" s="41" t="s">
        <v>5</v>
      </c>
      <c r="E73" s="50">
        <f>VLOOKUP(A73,eBARS!B:E,4,FALSE)</f>
        <v>101</v>
      </c>
      <c r="F73" s="50">
        <v>99</v>
      </c>
      <c r="G73" s="50" t="s">
        <v>2</v>
      </c>
      <c r="I73" s="42"/>
      <c r="J73" s="59" t="str">
        <f>IF(G73="No Change","N/A",IF(G73="New Tag Required",Lookup!F:F,IF(G73="Remove Old Tag",Lookup!F:F,IF(G73="N/A","N/A",""))))</f>
        <v>N/A</v>
      </c>
      <c r="K73" s="63"/>
      <c r="M73" s="59" t="str">
        <f>IF(H73="No Change","N/A",IF(H73="New Tag Required",Lookup!F:F,IF(H73="Remove Old Sign",Lookup!F:F,IF(H73="N/A","N/A",""))))</f>
        <v/>
      </c>
      <c r="N73" s="63"/>
    </row>
    <row r="74" spans="1:15" x14ac:dyDescent="0.25">
      <c r="A74" s="76">
        <v>222</v>
      </c>
      <c r="B74" s="48" t="s">
        <v>118</v>
      </c>
      <c r="C74" s="42" t="s">
        <v>119</v>
      </c>
      <c r="D74" s="41" t="s">
        <v>5</v>
      </c>
      <c r="E74" s="50">
        <f>VLOOKUP(A74,eBARS!B:E,4,FALSE)</f>
        <v>150</v>
      </c>
      <c r="F74" s="30">
        <v>151</v>
      </c>
      <c r="G74" s="50" t="s">
        <v>2</v>
      </c>
      <c r="I74" s="42"/>
      <c r="J74" s="10" t="str">
        <f>IF(G74="No Change","N/A",IF(G74="New Tag Required",Lookup!F:F,IF(G74="Remove Old Tag",Lookup!F:F,IF(G74="N/A","N/A",""))))</f>
        <v>N/A</v>
      </c>
      <c r="K74" s="32"/>
      <c r="M74" s="10" t="str">
        <f>IF(H74="No Change","N/A",IF(H74="New Tag Required",Lookup!F:F,IF(H74="Remove Old Sign",Lookup!F:F,IF(H74="N/A","N/A",""))))</f>
        <v/>
      </c>
      <c r="N74" s="32"/>
    </row>
    <row r="75" spans="1:15" x14ac:dyDescent="0.25">
      <c r="A75" s="52">
        <v>223</v>
      </c>
      <c r="B75" s="48" t="s">
        <v>118</v>
      </c>
      <c r="C75" s="42" t="s">
        <v>119</v>
      </c>
      <c r="D75" s="41" t="s">
        <v>5</v>
      </c>
      <c r="E75" s="50">
        <f>VLOOKUP(A75,eBARS!B:E,4,FALSE)</f>
        <v>154</v>
      </c>
      <c r="F75" s="30">
        <v>152</v>
      </c>
      <c r="G75" s="50" t="s">
        <v>2</v>
      </c>
      <c r="I75" s="42"/>
      <c r="J75" s="10" t="str">
        <f>IF(G75="No Change","N/A",IF(G75="New Tag Required",Lookup!F:F,IF(G75="Remove Old Tag",Lookup!F:F,IF(G75="N/A","N/A",""))))</f>
        <v>N/A</v>
      </c>
      <c r="K75" s="32"/>
      <c r="M75" s="10" t="str">
        <f>IF(H75="No Change","N/A",IF(H75="New Tag Required",Lookup!F:F,IF(H75="Remove Old Sign",Lookup!F:F,IF(H75="N/A","N/A",""))))</f>
        <v/>
      </c>
      <c r="N75" s="32"/>
    </row>
    <row r="76" spans="1:15" x14ac:dyDescent="0.25">
      <c r="A76" s="76">
        <v>224</v>
      </c>
      <c r="B76" s="48" t="s">
        <v>118</v>
      </c>
      <c r="C76" s="42" t="s">
        <v>119</v>
      </c>
      <c r="D76" s="41" t="s">
        <v>5</v>
      </c>
      <c r="E76" s="50">
        <f>VLOOKUP(A76,eBARS!B:E,4,FALSE)</f>
        <v>151</v>
      </c>
      <c r="F76" s="30">
        <v>155</v>
      </c>
      <c r="G76" s="50" t="s">
        <v>2</v>
      </c>
      <c r="I76" s="42"/>
      <c r="J76" s="10" t="str">
        <f>IF(G76="No Change","N/A",IF(G76="New Tag Required",Lookup!F:F,IF(G76="Remove Old Tag",Lookup!F:F,IF(G76="N/A","N/A",""))))</f>
        <v>N/A</v>
      </c>
      <c r="K76" s="32"/>
      <c r="M76" s="10" t="str">
        <f>IF(H76="No Change","N/A",IF(H76="New Tag Required",Lookup!F:F,IF(H76="Remove Old Sign",Lookup!F:F,IF(H76="N/A","N/A",""))))</f>
        <v/>
      </c>
      <c r="N76" s="32"/>
    </row>
    <row r="77" spans="1:15" x14ac:dyDescent="0.25">
      <c r="A77" s="52">
        <v>225</v>
      </c>
      <c r="B77" s="48" t="s">
        <v>118</v>
      </c>
      <c r="C77" s="42" t="s">
        <v>119</v>
      </c>
      <c r="D77" s="41" t="s">
        <v>5</v>
      </c>
      <c r="E77" s="50">
        <f>VLOOKUP(A77,eBARS!B:E,4,FALSE)</f>
        <v>110</v>
      </c>
      <c r="F77" s="30">
        <v>113</v>
      </c>
      <c r="G77" s="50" t="s">
        <v>2</v>
      </c>
      <c r="I77" s="42"/>
      <c r="J77" s="10" t="str">
        <f>IF(G77="No Change","N/A",IF(G77="New Tag Required",Lookup!F:F,IF(G77="Remove Old Tag",Lookup!F:F,IF(G77="N/A","N/A",""))))</f>
        <v>N/A</v>
      </c>
      <c r="K77" s="32"/>
      <c r="M77" s="10" t="str">
        <f>IF(H77="No Change","N/A",IF(H77="New Tag Required",Lookup!F:F,IF(H77="Remove Old Sign",Lookup!F:F,IF(H77="N/A","N/A",""))))</f>
        <v/>
      </c>
      <c r="N77" s="32"/>
    </row>
    <row r="78" spans="1:15" x14ac:dyDescent="0.25">
      <c r="A78" s="76">
        <v>226</v>
      </c>
      <c r="B78" s="48" t="s">
        <v>118</v>
      </c>
      <c r="C78" s="42" t="s">
        <v>119</v>
      </c>
      <c r="D78" s="41" t="s">
        <v>5</v>
      </c>
      <c r="E78" s="50">
        <f>VLOOKUP(A78,eBARS!B:E,4,FALSE)</f>
        <v>279</v>
      </c>
      <c r="F78" s="30">
        <v>275</v>
      </c>
      <c r="G78" s="50" t="s">
        <v>2</v>
      </c>
      <c r="I78" s="42"/>
      <c r="J78" s="10" t="str">
        <f>IF(G78="No Change","N/A",IF(G78="New Tag Required",Lookup!F:F,IF(G78="Remove Old Tag",Lookup!F:F,IF(G78="N/A","N/A",""))))</f>
        <v>N/A</v>
      </c>
      <c r="K78" s="32"/>
      <c r="M78" s="10" t="str">
        <f>IF(H78="No Change","N/A",IF(H78="New Tag Required",Lookup!F:F,IF(H78="Remove Old Sign",Lookup!F:F,IF(H78="N/A","N/A",""))))</f>
        <v/>
      </c>
      <c r="N78" s="32"/>
    </row>
    <row r="79" spans="1:15" x14ac:dyDescent="0.25">
      <c r="A79" s="52">
        <v>227</v>
      </c>
      <c r="B79" s="48" t="s">
        <v>118</v>
      </c>
      <c r="C79" s="42" t="s">
        <v>119</v>
      </c>
      <c r="D79" s="41" t="s">
        <v>5</v>
      </c>
      <c r="E79" s="50">
        <f>VLOOKUP(A79,eBARS!B:E,4,FALSE)</f>
        <v>109</v>
      </c>
      <c r="F79" s="30">
        <v>106</v>
      </c>
      <c r="G79" s="50" t="s">
        <v>2</v>
      </c>
      <c r="I79" s="42"/>
      <c r="J79" s="10" t="str">
        <f>IF(G79="No Change","N/A",IF(G79="New Tag Required",Lookup!F:F,IF(G79="Remove Old Tag",Lookup!F:F,IF(G79="N/A","N/A",""))))</f>
        <v>N/A</v>
      </c>
      <c r="K79" s="32"/>
      <c r="M79" s="10" t="str">
        <f>IF(H79="No Change","N/A",IF(H79="New Tag Required",Lookup!F:F,IF(H79="Remove Old Sign",Lookup!F:F,IF(H79="N/A","N/A",""))))</f>
        <v/>
      </c>
      <c r="N79" s="32"/>
    </row>
    <row r="80" spans="1:15" x14ac:dyDescent="0.25">
      <c r="A80" s="76">
        <v>228</v>
      </c>
      <c r="B80" s="48" t="s">
        <v>118</v>
      </c>
      <c r="C80" s="42" t="s">
        <v>119</v>
      </c>
      <c r="D80" s="41" t="s">
        <v>5</v>
      </c>
      <c r="E80" s="50">
        <f>VLOOKUP(A80,eBARS!B:E,4,FALSE)</f>
        <v>72</v>
      </c>
      <c r="F80" s="30">
        <v>71</v>
      </c>
      <c r="G80" s="50" t="s">
        <v>2</v>
      </c>
      <c r="I80" s="42"/>
      <c r="J80" s="10" t="str">
        <f>IF(G80="No Change","N/A",IF(G80="New Tag Required",Lookup!F:F,IF(G80="Remove Old Tag",Lookup!F:F,IF(G80="N/A","N/A",""))))</f>
        <v>N/A</v>
      </c>
      <c r="K80" s="32"/>
      <c r="M80" s="10" t="str">
        <f>IF(H80="No Change","N/A",IF(H80="New Tag Required",Lookup!F:F,IF(H80="Remove Old Sign",Lookup!F:F,IF(H80="N/A","N/A",""))))</f>
        <v/>
      </c>
      <c r="N80" s="32"/>
    </row>
    <row r="81" spans="1:14" x14ac:dyDescent="0.25">
      <c r="A81" s="52">
        <v>229</v>
      </c>
      <c r="B81" s="48" t="s">
        <v>118</v>
      </c>
      <c r="C81" s="42" t="s">
        <v>119</v>
      </c>
      <c r="D81" s="41" t="s">
        <v>5</v>
      </c>
      <c r="E81" s="50">
        <f>VLOOKUP(A81,eBARS!B:E,4,FALSE)</f>
        <v>72</v>
      </c>
      <c r="F81" s="30">
        <v>71</v>
      </c>
      <c r="G81" s="50" t="s">
        <v>2</v>
      </c>
      <c r="I81" s="42"/>
      <c r="J81" s="10" t="str">
        <f>IF(G81="No Change","N/A",IF(G81="New Tag Required",Lookup!F:F,IF(G81="Remove Old Tag",Lookup!F:F,IF(G81="N/A","N/A",""))))</f>
        <v>N/A</v>
      </c>
      <c r="K81" s="32"/>
      <c r="M81" s="10" t="str">
        <f>IF(H81="No Change","N/A",IF(H81="New Tag Required",Lookup!F:F,IF(H81="Remove Old Sign",Lookup!F:F,IF(H81="N/A","N/A",""))))</f>
        <v/>
      </c>
      <c r="N81" s="32"/>
    </row>
    <row r="82" spans="1:14" x14ac:dyDescent="0.25">
      <c r="A82" s="76">
        <v>230</v>
      </c>
      <c r="B82" s="48" t="s">
        <v>118</v>
      </c>
      <c r="C82" s="42" t="s">
        <v>119</v>
      </c>
      <c r="D82" s="41" t="s">
        <v>5</v>
      </c>
      <c r="E82" s="50">
        <f>VLOOKUP(A82,eBARS!B:E,4,FALSE)</f>
        <v>72</v>
      </c>
      <c r="F82" s="30">
        <v>71</v>
      </c>
      <c r="G82" s="50" t="s">
        <v>2</v>
      </c>
      <c r="I82" s="42"/>
      <c r="J82" s="10" t="str">
        <f>IF(G82="No Change","N/A",IF(G82="New Tag Required",Lookup!F:F,IF(G82="Remove Old Tag",Lookup!F:F,IF(G82="N/A","N/A",""))))</f>
        <v>N/A</v>
      </c>
      <c r="K82" s="32"/>
      <c r="M82" s="10" t="str">
        <f>IF(H82="No Change","N/A",IF(H82="New Tag Required",Lookup!F:F,IF(H82="Remove Old Sign",Lookup!F:F,IF(H82="N/A","N/A",""))))</f>
        <v/>
      </c>
      <c r="N82" s="32"/>
    </row>
    <row r="83" spans="1:14" x14ac:dyDescent="0.25">
      <c r="A83" s="52">
        <v>231</v>
      </c>
      <c r="B83" s="48" t="s">
        <v>118</v>
      </c>
      <c r="C83" s="42" t="s">
        <v>119</v>
      </c>
      <c r="D83" s="41" t="s">
        <v>5</v>
      </c>
      <c r="E83" s="50">
        <f>VLOOKUP(A83,eBARS!B:E,4,FALSE)</f>
        <v>69</v>
      </c>
      <c r="F83" s="30">
        <v>67</v>
      </c>
      <c r="G83" s="50" t="s">
        <v>2</v>
      </c>
      <c r="I83" s="42"/>
      <c r="J83" s="10" t="str">
        <f>IF(G83="No Change","N/A",IF(G83="New Tag Required",Lookup!F:F,IF(G83="Remove Old Tag",Lookup!F:F,IF(G83="N/A","N/A",""))))</f>
        <v>N/A</v>
      </c>
      <c r="K83" s="32"/>
      <c r="M83" s="10" t="str">
        <f>IF(H83="No Change","N/A",IF(H83="New Tag Required",Lookup!F:F,IF(H83="Remove Old Sign",Lookup!F:F,IF(H83="N/A","N/A",""))))</f>
        <v/>
      </c>
      <c r="N83" s="32"/>
    </row>
    <row r="84" spans="1:14" x14ac:dyDescent="0.25">
      <c r="A84" s="76">
        <v>232</v>
      </c>
      <c r="B84" s="48" t="s">
        <v>118</v>
      </c>
      <c r="C84" s="42" t="s">
        <v>119</v>
      </c>
      <c r="D84" s="41" t="s">
        <v>5</v>
      </c>
      <c r="E84" s="50">
        <f>VLOOKUP(A84,eBARS!B:E,4,FALSE)</f>
        <v>227</v>
      </c>
      <c r="F84" s="30">
        <v>218</v>
      </c>
      <c r="G84" s="50" t="s">
        <v>2</v>
      </c>
      <c r="I84" s="42"/>
      <c r="J84" s="10" t="str">
        <f>IF(G84="No Change","N/A",IF(G84="New Tag Required",Lookup!F:F,IF(G84="Remove Old Tag",Lookup!F:F,IF(G84="N/A","N/A",""))))</f>
        <v>N/A</v>
      </c>
      <c r="K84" s="32"/>
      <c r="M84" s="10" t="str">
        <f>IF(H84="No Change","N/A",IF(H84="New Tag Required",Lookup!F:F,IF(H84="Remove Old Sign",Lookup!F:F,IF(H84="N/A","N/A",""))))</f>
        <v/>
      </c>
      <c r="N84" s="32"/>
    </row>
    <row r="85" spans="1:14" x14ac:dyDescent="0.25">
      <c r="A85" s="52">
        <v>233</v>
      </c>
      <c r="B85" s="48" t="s">
        <v>118</v>
      </c>
      <c r="C85" s="42" t="s">
        <v>119</v>
      </c>
      <c r="D85" s="41" t="s">
        <v>5</v>
      </c>
      <c r="E85" s="50">
        <f>VLOOKUP(A85,eBARS!B:E,4,FALSE)</f>
        <v>16</v>
      </c>
      <c r="F85" s="30">
        <v>25</v>
      </c>
      <c r="G85" s="50" t="s">
        <v>2</v>
      </c>
      <c r="I85" s="42"/>
      <c r="J85" s="10" t="str">
        <f>IF(G85="No Change","N/A",IF(G85="New Tag Required",Lookup!F:F,IF(G85="Remove Old Tag",Lookup!F:F,IF(G85="N/A","N/A",""))))</f>
        <v>N/A</v>
      </c>
      <c r="K85" s="32"/>
      <c r="M85" s="10" t="str">
        <f>IF(H85="No Change","N/A",IF(H85="New Tag Required",Lookup!F:F,IF(H85="Remove Old Sign",Lookup!F:F,IF(H85="N/A","N/A",""))))</f>
        <v/>
      </c>
      <c r="N85" s="32"/>
    </row>
    <row r="86" spans="1:14" x14ac:dyDescent="0.25">
      <c r="A86" s="76">
        <v>234</v>
      </c>
      <c r="B86" s="48" t="s">
        <v>118</v>
      </c>
      <c r="C86" s="42" t="s">
        <v>119</v>
      </c>
      <c r="D86" s="41" t="s">
        <v>5</v>
      </c>
      <c r="E86" s="50">
        <f>VLOOKUP(A86,eBARS!B:E,4,FALSE)</f>
        <v>236</v>
      </c>
      <c r="F86" s="30">
        <v>231</v>
      </c>
      <c r="G86" s="50" t="s">
        <v>2</v>
      </c>
      <c r="I86" s="42"/>
      <c r="J86" s="10" t="str">
        <f>IF(G86="No Change","N/A",IF(G86="New Tag Required",Lookup!F:F,IF(G86="Remove Old Tag",Lookup!F:F,IF(G86="N/A","N/A",""))))</f>
        <v>N/A</v>
      </c>
      <c r="K86" s="32"/>
      <c r="M86" s="10" t="str">
        <f>IF(H86="No Change","N/A",IF(H86="New Tag Required",Lookup!F:F,IF(H86="Remove Old Sign",Lookup!F:F,IF(H86="N/A","N/A",""))))</f>
        <v/>
      </c>
      <c r="N86" s="32"/>
    </row>
    <row r="87" spans="1:14" x14ac:dyDescent="0.25">
      <c r="A87" s="52">
        <v>235</v>
      </c>
      <c r="B87" s="48" t="s">
        <v>118</v>
      </c>
      <c r="C87" s="42" t="s">
        <v>119</v>
      </c>
      <c r="D87" s="41" t="s">
        <v>5</v>
      </c>
      <c r="E87" s="50">
        <f>VLOOKUP(A87,eBARS!B:E,4,FALSE)</f>
        <v>42</v>
      </c>
      <c r="F87" s="30">
        <v>41</v>
      </c>
      <c r="G87" s="50" t="s">
        <v>2</v>
      </c>
      <c r="I87" s="42"/>
      <c r="J87" s="10" t="str">
        <f>IF(G87="No Change","N/A",IF(G87="New Tag Required",Lookup!F:F,IF(G87="Remove Old Tag",Lookup!F:F,IF(G87="N/A","N/A",""))))</f>
        <v>N/A</v>
      </c>
      <c r="K87" s="32"/>
      <c r="M87" s="10" t="str">
        <f>IF(H87="No Change","N/A",IF(H87="New Tag Required",Lookup!F:F,IF(H87="Remove Old Sign",Lookup!F:F,IF(H87="N/A","N/A",""))))</f>
        <v/>
      </c>
      <c r="N87" s="32"/>
    </row>
    <row r="88" spans="1:14" x14ac:dyDescent="0.25">
      <c r="A88" s="76">
        <v>236</v>
      </c>
      <c r="B88" s="48" t="s">
        <v>118</v>
      </c>
      <c r="C88" s="42" t="s">
        <v>119</v>
      </c>
      <c r="D88" s="41" t="s">
        <v>5</v>
      </c>
      <c r="E88" s="50">
        <f>VLOOKUP(A88,eBARS!B:E,4,FALSE)</f>
        <v>403</v>
      </c>
      <c r="F88" s="30">
        <v>386</v>
      </c>
      <c r="G88" s="50" t="s">
        <v>2</v>
      </c>
      <c r="I88" s="42"/>
      <c r="J88" s="10" t="str">
        <f>IF(G88="No Change","N/A",IF(G88="New Tag Required",Lookup!F:F,IF(G88="Remove Old Tag",Lookup!F:F,IF(G88="N/A","N/A",""))))</f>
        <v>N/A</v>
      </c>
      <c r="K88" s="32"/>
      <c r="M88" s="10" t="str">
        <f>IF(H88="No Change","N/A",IF(H88="New Tag Required",Lookup!F:F,IF(H88="Remove Old Sign",Lookup!F:F,IF(H88="N/A","N/A",""))))</f>
        <v/>
      </c>
      <c r="N88" s="32"/>
    </row>
    <row r="89" spans="1:14" x14ac:dyDescent="0.25">
      <c r="A89" s="52">
        <v>237</v>
      </c>
      <c r="B89" s="48" t="s">
        <v>118</v>
      </c>
      <c r="C89" s="42" t="s">
        <v>119</v>
      </c>
      <c r="D89" s="41" t="s">
        <v>5</v>
      </c>
      <c r="E89" s="50">
        <f>VLOOKUP(A89,eBARS!B:E,4,FALSE)</f>
        <v>107</v>
      </c>
      <c r="F89" s="30">
        <v>111</v>
      </c>
      <c r="G89" s="50" t="s">
        <v>2</v>
      </c>
      <c r="I89" s="42"/>
      <c r="J89" s="10" t="str">
        <f>IF(G89="No Change","N/A",IF(G89="New Tag Required",Lookup!F:F,IF(G89="Remove Old Tag",Lookup!F:F,IF(G89="N/A","N/A",""))))</f>
        <v>N/A</v>
      </c>
      <c r="K89" s="32"/>
      <c r="M89" s="10" t="str">
        <f>IF(H89="No Change","N/A",IF(H89="New Tag Required",Lookup!F:F,IF(H89="Remove Old Sign",Lookup!F:F,IF(H89="N/A","N/A",""))))</f>
        <v/>
      </c>
      <c r="N89" s="32"/>
    </row>
    <row r="90" spans="1:14" x14ac:dyDescent="0.25">
      <c r="A90" s="76">
        <v>238</v>
      </c>
      <c r="B90" s="48" t="s">
        <v>118</v>
      </c>
      <c r="C90" s="42" t="s">
        <v>119</v>
      </c>
      <c r="D90" s="41" t="s">
        <v>5</v>
      </c>
      <c r="E90" s="50">
        <f>VLOOKUP(A90,eBARS!B:E,4,FALSE)</f>
        <v>16</v>
      </c>
      <c r="F90" s="30">
        <v>15</v>
      </c>
      <c r="G90" s="50" t="s">
        <v>2</v>
      </c>
      <c r="I90" s="42"/>
      <c r="J90" s="10" t="str">
        <f>IF(G90="No Change","N/A",IF(G90="New Tag Required",Lookup!F:F,IF(G90="Remove Old Tag",Lookup!F:F,IF(G90="N/A","N/A",""))))</f>
        <v>N/A</v>
      </c>
      <c r="K90" s="32"/>
      <c r="M90" s="10" t="str">
        <f>IF(H90="No Change","N/A",IF(H90="New Tag Required",Lookup!F:F,IF(H90="Remove Old Sign",Lookup!F:F,IF(H90="N/A","N/A",""))))</f>
        <v/>
      </c>
      <c r="N90" s="32"/>
    </row>
    <row r="91" spans="1:14" x14ac:dyDescent="0.25">
      <c r="A91" s="52">
        <v>239</v>
      </c>
      <c r="B91" s="48" t="s">
        <v>118</v>
      </c>
      <c r="C91" s="42" t="s">
        <v>119</v>
      </c>
      <c r="D91" s="41" t="s">
        <v>5</v>
      </c>
      <c r="E91" s="50">
        <f>VLOOKUP(A91,eBARS!B:E,4,FALSE)</f>
        <v>188</v>
      </c>
      <c r="F91" s="30">
        <v>186</v>
      </c>
      <c r="G91" s="50" t="s">
        <v>2</v>
      </c>
      <c r="I91" s="42"/>
      <c r="J91" s="10" t="str">
        <f>IF(G91="No Change","N/A",IF(G91="New Tag Required",Lookup!F:F,IF(G91="Remove Old Tag",Lookup!F:F,IF(G91="N/A","N/A",""))))</f>
        <v>N/A</v>
      </c>
      <c r="K91" s="32"/>
      <c r="M91" s="10" t="str">
        <f>IF(H91="No Change","N/A",IF(H91="New Tag Required",Lookup!F:F,IF(H91="Remove Old Sign",Lookup!F:F,IF(H91="N/A","N/A",""))))</f>
        <v/>
      </c>
      <c r="N91" s="32"/>
    </row>
    <row r="92" spans="1:14" x14ac:dyDescent="0.25">
      <c r="A92" s="76">
        <v>240</v>
      </c>
      <c r="B92" s="48" t="s">
        <v>118</v>
      </c>
      <c r="C92" s="42" t="s">
        <v>119</v>
      </c>
      <c r="D92" s="41" t="s">
        <v>5</v>
      </c>
      <c r="E92" s="50">
        <f>VLOOKUP(A92,eBARS!B:E,4,FALSE)</f>
        <v>52</v>
      </c>
      <c r="F92" s="30">
        <v>51</v>
      </c>
      <c r="G92" s="50" t="s">
        <v>2</v>
      </c>
      <c r="I92" s="42"/>
      <c r="J92" s="10" t="str">
        <f>IF(G92="No Change","N/A",IF(G92="New Tag Required",Lookup!F:F,IF(G92="Remove Old Tag",Lookup!F:F,IF(G92="N/A","N/A",""))))</f>
        <v>N/A</v>
      </c>
      <c r="K92" s="32"/>
      <c r="M92" s="10" t="str">
        <f>IF(H92="No Change","N/A",IF(H92="New Tag Required",Lookup!F:F,IF(H92="Remove Old Sign",Lookup!F:F,IF(H92="N/A","N/A",""))))</f>
        <v/>
      </c>
      <c r="N92" s="32"/>
    </row>
    <row r="93" spans="1:14" x14ac:dyDescent="0.25">
      <c r="A93" s="52">
        <v>241</v>
      </c>
      <c r="B93" s="48" t="s">
        <v>118</v>
      </c>
      <c r="C93" s="42" t="s">
        <v>119</v>
      </c>
      <c r="D93" s="41" t="s">
        <v>5</v>
      </c>
      <c r="E93" s="50">
        <f>VLOOKUP(A93,eBARS!B:E,4,FALSE)</f>
        <v>274</v>
      </c>
      <c r="F93" s="30">
        <v>278</v>
      </c>
      <c r="G93" s="50" t="s">
        <v>2</v>
      </c>
      <c r="I93" s="42"/>
      <c r="J93" s="10" t="str">
        <f>IF(G93="No Change","N/A",IF(G93="New Tag Required",Lookup!F:F,IF(G93="Remove Old Tag",Lookup!F:F,IF(G93="N/A","N/A",""))))</f>
        <v>N/A</v>
      </c>
      <c r="K93" s="32"/>
      <c r="M93" s="10" t="str">
        <f>IF(H93="No Change","N/A",IF(H93="New Tag Required",Lookup!F:F,IF(H93="Remove Old Sign",Lookup!F:F,IF(H93="N/A","N/A",""))))</f>
        <v/>
      </c>
      <c r="N93" s="32"/>
    </row>
    <row r="94" spans="1:14" x14ac:dyDescent="0.25">
      <c r="A94" s="76">
        <v>242</v>
      </c>
      <c r="B94" s="48" t="s">
        <v>118</v>
      </c>
      <c r="C94" s="42" t="s">
        <v>119</v>
      </c>
      <c r="D94" s="41" t="s">
        <v>5</v>
      </c>
      <c r="E94" s="50">
        <f>VLOOKUP(A94,eBARS!B:E,4,FALSE)</f>
        <v>231</v>
      </c>
      <c r="F94" s="30">
        <v>226</v>
      </c>
      <c r="G94" s="50" t="s">
        <v>2</v>
      </c>
      <c r="I94" s="42"/>
      <c r="J94" s="10" t="str">
        <f>IF(G94="No Change","N/A",IF(G94="New Tag Required",Lookup!F:F,IF(G94="Remove Old Tag",Lookup!F:F,IF(G94="N/A","N/A",""))))</f>
        <v>N/A</v>
      </c>
      <c r="K94" s="32"/>
      <c r="M94" s="10" t="str">
        <f>IF(H94="No Change","N/A",IF(H94="New Tag Required",Lookup!F:F,IF(H94="Remove Old Sign",Lookup!F:F,IF(H94="N/A","N/A",""))))</f>
        <v/>
      </c>
      <c r="N94" s="32"/>
    </row>
    <row r="95" spans="1:14" ht="15.75" thickBot="1" x14ac:dyDescent="0.3">
      <c r="A95" s="76"/>
      <c r="B95" s="48"/>
      <c r="C95" s="42"/>
      <c r="D95" s="41"/>
      <c r="E95" s="50"/>
      <c r="F95" s="30"/>
      <c r="G95" s="30"/>
      <c r="I95" s="42"/>
      <c r="J95" s="10"/>
      <c r="K95" s="32"/>
      <c r="M95" s="10"/>
      <c r="N95" s="32"/>
    </row>
    <row r="96" spans="1:14" s="11" customFormat="1" ht="45" x14ac:dyDescent="0.25">
      <c r="A96" s="84"/>
      <c r="B96" s="85"/>
      <c r="G96" s="86" t="s">
        <v>46</v>
      </c>
      <c r="H96" s="87" t="s">
        <v>47</v>
      </c>
      <c r="J96" s="68" t="s">
        <v>41</v>
      </c>
      <c r="K96" s="10"/>
      <c r="L96" s="10"/>
      <c r="M96" s="68" t="s">
        <v>42</v>
      </c>
    </row>
    <row r="97" spans="1:13" ht="15.75" thickBot="1" x14ac:dyDescent="0.3">
      <c r="A97" s="56"/>
      <c r="C97" s="11"/>
      <c r="E97" s="30"/>
      <c r="F97" s="30"/>
      <c r="G97" s="14">
        <f>COUNTIF(G6:G96,"New Tag Required")</f>
        <v>8</v>
      </c>
      <c r="H97" s="13">
        <f>COUNTIF(H6:H96,"New Sign Required")</f>
        <v>0</v>
      </c>
      <c r="J97" s="12">
        <f>COUNTIF(J6:J96,"Installed")</f>
        <v>0</v>
      </c>
      <c r="K97" s="10"/>
      <c r="L97" s="10"/>
      <c r="M97" s="12">
        <f>COUNTIF(M6:M96,"Installed")</f>
        <v>0</v>
      </c>
    </row>
    <row r="98" spans="1:13" x14ac:dyDescent="0.25">
      <c r="A98" s="56"/>
      <c r="C98" s="11"/>
      <c r="E98" s="30"/>
      <c r="F98" s="30"/>
      <c r="G98" s="30"/>
    </row>
    <row r="99" spans="1:13" x14ac:dyDescent="0.25">
      <c r="A99" s="56"/>
      <c r="C99" s="11"/>
      <c r="E99" s="30"/>
      <c r="F99" s="30"/>
      <c r="G99" s="30"/>
    </row>
    <row r="100" spans="1:13" x14ac:dyDescent="0.25">
      <c r="A100" s="56"/>
      <c r="C100" s="11"/>
      <c r="E100" s="30"/>
      <c r="F100" s="30"/>
      <c r="G100" s="30"/>
    </row>
    <row r="101" spans="1:13" x14ac:dyDescent="0.25">
      <c r="A101" s="56"/>
      <c r="C101" s="11"/>
      <c r="E101" s="30"/>
      <c r="F101" s="30"/>
      <c r="G101" s="30"/>
    </row>
    <row r="102" spans="1:13" x14ac:dyDescent="0.25">
      <c r="A102" s="56"/>
      <c r="C102" s="11"/>
      <c r="E102" s="30"/>
      <c r="F102" s="30"/>
      <c r="G102" s="30"/>
    </row>
    <row r="103" spans="1:13" x14ac:dyDescent="0.25">
      <c r="A103" s="56"/>
      <c r="C103" s="11"/>
      <c r="E103" s="30"/>
      <c r="F103" s="30"/>
      <c r="G103" s="30"/>
    </row>
    <row r="104" spans="1:13" x14ac:dyDescent="0.25">
      <c r="A104" s="56"/>
      <c r="C104" s="11"/>
      <c r="E104" s="30"/>
      <c r="F104" s="30"/>
      <c r="G104" s="30"/>
    </row>
    <row r="105" spans="1:13" x14ac:dyDescent="0.25">
      <c r="A105" s="57"/>
      <c r="C105" s="11"/>
      <c r="E105" s="30"/>
      <c r="F105" s="33"/>
      <c r="G105" s="30"/>
    </row>
    <row r="106" spans="1:13" x14ac:dyDescent="0.25">
      <c r="A106" s="57"/>
      <c r="C106" s="11"/>
      <c r="E106" s="30"/>
      <c r="F106" s="33"/>
      <c r="G106" s="30"/>
    </row>
    <row r="107" spans="1:13" x14ac:dyDescent="0.25">
      <c r="A107" s="57"/>
      <c r="C107" s="11"/>
      <c r="E107" s="30"/>
      <c r="F107" s="34"/>
      <c r="G107" s="30"/>
    </row>
    <row r="108" spans="1:13" x14ac:dyDescent="0.25">
      <c r="A108" s="56"/>
      <c r="C108" s="11"/>
      <c r="E108" s="30"/>
      <c r="F108" s="33"/>
      <c r="G108" s="30"/>
    </row>
    <row r="109" spans="1:13" x14ac:dyDescent="0.25">
      <c r="A109" s="56"/>
      <c r="C109" s="11"/>
      <c r="E109" s="30"/>
      <c r="F109" s="33"/>
      <c r="G109" s="30"/>
    </row>
    <row r="110" spans="1:13" x14ac:dyDescent="0.25">
      <c r="A110" s="58"/>
      <c r="C110" s="11"/>
      <c r="E110" s="30"/>
      <c r="F110" s="30"/>
      <c r="G110" s="30"/>
    </row>
    <row r="111" spans="1:13" x14ac:dyDescent="0.25">
      <c r="A111" s="58"/>
      <c r="C111" s="11"/>
      <c r="E111" s="30"/>
      <c r="F111" s="30"/>
      <c r="G111" s="30"/>
    </row>
    <row r="112" spans="1:13" x14ac:dyDescent="0.25">
      <c r="A112" s="58"/>
      <c r="C112" s="11"/>
      <c r="E112" s="30"/>
      <c r="F112" s="30"/>
      <c r="G112" s="30"/>
    </row>
    <row r="113" spans="1:7" x14ac:dyDescent="0.25">
      <c r="A113" s="58"/>
      <c r="C113" s="11"/>
      <c r="E113" s="30"/>
      <c r="F113" s="30"/>
      <c r="G113" s="30"/>
    </row>
    <row r="114" spans="1:7" x14ac:dyDescent="0.25">
      <c r="A114" s="58"/>
      <c r="C114" s="11"/>
      <c r="E114" s="30"/>
      <c r="F114" s="31"/>
      <c r="G114" s="30"/>
    </row>
    <row r="115" spans="1:7" x14ac:dyDescent="0.25">
      <c r="A115" s="58"/>
      <c r="C115" s="11"/>
      <c r="E115" s="30"/>
      <c r="F115" s="30"/>
      <c r="G115" s="30"/>
    </row>
    <row r="116" spans="1:7" x14ac:dyDescent="0.25">
      <c r="A116" s="58"/>
      <c r="C116" s="11"/>
      <c r="E116" s="30"/>
      <c r="F116" s="30"/>
      <c r="G116" s="30"/>
    </row>
    <row r="117" spans="1:7" x14ac:dyDescent="0.25">
      <c r="A117" s="56"/>
      <c r="C117" s="11"/>
      <c r="E117" s="30"/>
      <c r="F117" s="30"/>
      <c r="G117" s="30"/>
    </row>
    <row r="118" spans="1:7" x14ac:dyDescent="0.25">
      <c r="A118" s="56"/>
      <c r="C118" s="11"/>
    </row>
    <row r="119" spans="1:7" x14ac:dyDescent="0.25">
      <c r="C119" s="11"/>
    </row>
    <row r="120" spans="1:7" x14ac:dyDescent="0.25">
      <c r="C120" s="11"/>
    </row>
    <row r="121" spans="1:7" x14ac:dyDescent="0.25">
      <c r="C121" s="11"/>
    </row>
    <row r="122" spans="1:7" x14ac:dyDescent="0.25">
      <c r="C122" s="11"/>
    </row>
    <row r="123" spans="1:7" x14ac:dyDescent="0.25">
      <c r="C123" s="11"/>
    </row>
    <row r="124" spans="1:7" x14ac:dyDescent="0.25">
      <c r="C124" s="11"/>
    </row>
    <row r="125" spans="1:7" x14ac:dyDescent="0.25">
      <c r="C125" s="11"/>
    </row>
    <row r="126" spans="1:7" x14ac:dyDescent="0.25">
      <c r="C126" s="11"/>
    </row>
    <row r="127" spans="1:7" x14ac:dyDescent="0.25">
      <c r="C127" s="11"/>
    </row>
    <row r="128" spans="1:7" x14ac:dyDescent="0.25">
      <c r="C128" s="11"/>
    </row>
    <row r="129" spans="3:3" x14ac:dyDescent="0.25">
      <c r="C129" s="11"/>
    </row>
    <row r="130" spans="3:3" x14ac:dyDescent="0.25">
      <c r="C130" s="11"/>
    </row>
    <row r="131" spans="3:3" x14ac:dyDescent="0.25">
      <c r="C131" s="11"/>
    </row>
    <row r="132" spans="3:3" x14ac:dyDescent="0.25">
      <c r="C132" s="11"/>
    </row>
    <row r="133" spans="3:3" x14ac:dyDescent="0.25">
      <c r="C133" s="11"/>
    </row>
    <row r="134" spans="3:3" x14ac:dyDescent="0.25">
      <c r="C134" s="11"/>
    </row>
    <row r="135" spans="3:3" x14ac:dyDescent="0.25">
      <c r="C135" s="11"/>
    </row>
    <row r="136" spans="3:3" x14ac:dyDescent="0.25">
      <c r="C136" s="11"/>
    </row>
    <row r="137" spans="3:3" x14ac:dyDescent="0.25">
      <c r="C137" s="11"/>
    </row>
    <row r="138" spans="3:3" x14ac:dyDescent="0.25">
      <c r="C138" s="11"/>
    </row>
    <row r="139" spans="3:3" x14ac:dyDescent="0.25">
      <c r="C139" s="11"/>
    </row>
    <row r="140" spans="3:3" x14ac:dyDescent="0.25">
      <c r="C140" s="11"/>
    </row>
    <row r="141" spans="3:3" x14ac:dyDescent="0.25">
      <c r="C141" s="11"/>
    </row>
    <row r="142" spans="3:3" x14ac:dyDescent="0.25">
      <c r="C142" s="11"/>
    </row>
    <row r="143" spans="3:3" x14ac:dyDescent="0.25">
      <c r="C143" s="11"/>
    </row>
    <row r="144" spans="3:3" x14ac:dyDescent="0.25">
      <c r="C144" s="11"/>
    </row>
    <row r="145" spans="3:3" x14ac:dyDescent="0.25">
      <c r="C145" s="11"/>
    </row>
    <row r="146" spans="3:3" x14ac:dyDescent="0.25">
      <c r="C146" s="11"/>
    </row>
    <row r="263" spans="3:3" x14ac:dyDescent="0.25">
      <c r="C263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102:G116 G6:G44 G54:G95">
    <cfRule type="containsText" dxfId="103" priority="683" operator="containsText" text="New Tag Required">
      <formula>NOT(ISERROR(SEARCH("New Tag Required",G6)))</formula>
    </cfRule>
  </conditionalFormatting>
  <conditionalFormatting sqref="D94:D162">
    <cfRule type="containsText" dxfId="102" priority="682" operator="containsText" text="Yes">
      <formula>NOT(ISERROR(SEARCH("Yes",D94)))</formula>
    </cfRule>
  </conditionalFormatting>
  <conditionalFormatting sqref="H102:H162 H263:H484 H6:H41 H54:H95">
    <cfRule type="containsText" dxfId="101" priority="670" operator="containsText" text="New Sign Required">
      <formula>NOT(ISERROR(SEARCH("New Sign Required",H6)))</formula>
    </cfRule>
  </conditionalFormatting>
  <conditionalFormatting sqref="G102:G162 G6:H41 G7:G44 G54:H95">
    <cfRule type="containsText" dxfId="100" priority="669" operator="containsText" text="Action Required">
      <formula>NOT(ISERROR(SEARCH("Action Required",G6)))</formula>
    </cfRule>
  </conditionalFormatting>
  <conditionalFormatting sqref="H102:H162">
    <cfRule type="containsText" dxfId="99" priority="668" operator="containsText" text="Action Required">
      <formula>NOT(ISERROR(SEARCH("Action Required",H102)))</formula>
    </cfRule>
  </conditionalFormatting>
  <conditionalFormatting sqref="G98:G101">
    <cfRule type="containsText" dxfId="98" priority="610" operator="containsText" text="New Tag Required">
      <formula>NOT(ISERROR(SEARCH("New Tag Required",G98)))</formula>
    </cfRule>
  </conditionalFormatting>
  <conditionalFormatting sqref="H98:H101">
    <cfRule type="containsText" dxfId="97" priority="608" operator="containsText" text="New Sign Required">
      <formula>NOT(ISERROR(SEARCH("New Sign Required",H98)))</formula>
    </cfRule>
  </conditionalFormatting>
  <conditionalFormatting sqref="G98:G101">
    <cfRule type="containsText" dxfId="96" priority="607" operator="containsText" text="Action Required">
      <formula>NOT(ISERROR(SEARCH("Action Required",G98)))</formula>
    </cfRule>
  </conditionalFormatting>
  <conditionalFormatting sqref="H98:H101">
    <cfRule type="containsText" dxfId="95" priority="606" operator="containsText" text="Action Required">
      <formula>NOT(ISERROR(SEARCH("Action Required",H98)))</formula>
    </cfRule>
  </conditionalFormatting>
  <conditionalFormatting sqref="D163:D262">
    <cfRule type="containsText" dxfId="94" priority="602" operator="containsText" text="Yes">
      <formula>NOT(ISERROR(SEARCH("Yes",D163)))</formula>
    </cfRule>
  </conditionalFormatting>
  <conditionalFormatting sqref="H163:H262">
    <cfRule type="containsText" dxfId="93" priority="601" operator="containsText" text="New Sign Required">
      <formula>NOT(ISERROR(SEARCH("New Sign Required",H163)))</formula>
    </cfRule>
  </conditionalFormatting>
  <conditionalFormatting sqref="G163:G262">
    <cfRule type="containsText" dxfId="92" priority="600" operator="containsText" text="Action Required">
      <formula>NOT(ISERROR(SEARCH("Action Required",G163)))</formula>
    </cfRule>
  </conditionalFormatting>
  <conditionalFormatting sqref="H163:H262">
    <cfRule type="containsText" dxfId="91" priority="599" operator="containsText" text="Action Required">
      <formula>NOT(ISERROR(SEARCH("Action Required",H163)))</formula>
    </cfRule>
  </conditionalFormatting>
  <conditionalFormatting sqref="G42">
    <cfRule type="containsText" dxfId="90" priority="584" operator="containsText" text="New Tag Required">
      <formula>NOT(ISERROR(SEARCH("New Tag Required",G42)))</formula>
    </cfRule>
  </conditionalFormatting>
  <conditionalFormatting sqref="H42">
    <cfRule type="containsText" dxfId="89" priority="583" operator="containsText" text="New Sign Required">
      <formula>NOT(ISERROR(SEARCH("New Sign Required",H42)))</formula>
    </cfRule>
  </conditionalFormatting>
  <conditionalFormatting sqref="G42">
    <cfRule type="containsText" dxfId="88" priority="582" operator="containsText" text="Action Required">
      <formula>NOT(ISERROR(SEARCH("Action Required",G42)))</formula>
    </cfRule>
  </conditionalFormatting>
  <conditionalFormatting sqref="H42">
    <cfRule type="containsText" dxfId="87" priority="581" operator="containsText" text="Action Required">
      <formula>NOT(ISERROR(SEARCH("Action Required",H42)))</formula>
    </cfRule>
  </conditionalFormatting>
  <conditionalFormatting sqref="G43:G52">
    <cfRule type="containsText" dxfId="86" priority="580" operator="containsText" text="New Tag Required">
      <formula>NOT(ISERROR(SEARCH("New Tag Required",G43)))</formula>
    </cfRule>
  </conditionalFormatting>
  <conditionalFormatting sqref="H43:H52">
    <cfRule type="containsText" dxfId="85" priority="579" operator="containsText" text="New Sign Required">
      <formula>NOT(ISERROR(SEARCH("New Sign Required",H43)))</formula>
    </cfRule>
  </conditionalFormatting>
  <conditionalFormatting sqref="G43:G52">
    <cfRule type="containsText" dxfId="84" priority="578" operator="containsText" text="Action Required">
      <formula>NOT(ISERROR(SEARCH("Action Required",G43)))</formula>
    </cfRule>
  </conditionalFormatting>
  <conditionalFormatting sqref="H43:H52">
    <cfRule type="containsText" dxfId="83" priority="577" operator="containsText" text="Action Required">
      <formula>NOT(ISERROR(SEARCH("Action Required",H43)))</formula>
    </cfRule>
  </conditionalFormatting>
  <conditionalFormatting sqref="J2:N2">
    <cfRule type="cellIs" dxfId="82" priority="576" operator="notEqual">
      <formula>0</formula>
    </cfRule>
  </conditionalFormatting>
  <conditionalFormatting sqref="J6:J95">
    <cfRule type="cellIs" dxfId="81" priority="575" operator="equal">
      <formula>0</formula>
    </cfRule>
  </conditionalFormatting>
  <conditionalFormatting sqref="M6:M95">
    <cfRule type="cellIs" dxfId="80" priority="574" operator="equal">
      <formula>0</formula>
    </cfRule>
  </conditionalFormatting>
  <conditionalFormatting sqref="J6:J95 M6:M95">
    <cfRule type="cellIs" dxfId="79" priority="571" operator="equal">
      <formula>"In Progress"</formula>
    </cfRule>
    <cfRule type="cellIs" dxfId="78" priority="572" operator="equal">
      <formula>"Log Issues"</formula>
    </cfRule>
    <cfRule type="cellIs" dxfId="77" priority="573" operator="equal">
      <formula>"N/A"</formula>
    </cfRule>
  </conditionalFormatting>
  <conditionalFormatting sqref="K6:L59">
    <cfRule type="expression" dxfId="76" priority="570">
      <formula>$J6="Log Issues"</formula>
    </cfRule>
  </conditionalFormatting>
  <conditionalFormatting sqref="N6:N59">
    <cfRule type="expression" dxfId="75" priority="569">
      <formula>$M6="Log Issues"</formula>
    </cfRule>
  </conditionalFormatting>
  <conditionalFormatting sqref="G53:G94">
    <cfRule type="containsText" dxfId="74" priority="568" operator="containsText" text="New Tag Required">
      <formula>NOT(ISERROR(SEARCH("New Tag Required",G53)))</formula>
    </cfRule>
  </conditionalFormatting>
  <conditionalFormatting sqref="H53">
    <cfRule type="containsText" dxfId="73" priority="567" operator="containsText" text="New Sign Required">
      <formula>NOT(ISERROR(SEARCH("New Sign Required",H53)))</formula>
    </cfRule>
  </conditionalFormatting>
  <conditionalFormatting sqref="G53:G94">
    <cfRule type="containsText" dxfId="72" priority="566" operator="containsText" text="Action Required">
      <formula>NOT(ISERROR(SEARCH("Action Required",G53)))</formula>
    </cfRule>
  </conditionalFormatting>
  <conditionalFormatting sqref="H53">
    <cfRule type="containsText" dxfId="71" priority="565" operator="containsText" text="Action Required">
      <formula>NOT(ISERROR(SEARCH("Action Required",H53)))</formula>
    </cfRule>
  </conditionalFormatting>
  <conditionalFormatting sqref="H1:H1048576">
    <cfRule type="containsText" dxfId="70" priority="563" operator="containsText" text="Remove Old Sign">
      <formula>NOT(ISERROR(SEARCH("Remove Old Sign",H1)))</formula>
    </cfRule>
    <cfRule type="containsText" dxfId="69" priority="564" operator="containsText" text="Move Sign to New Location">
      <formula>NOT(ISERROR(SEARCH("Move Sign to New Location",H1)))</formula>
    </cfRule>
  </conditionalFormatting>
  <conditionalFormatting sqref="G1:G1048576">
    <cfRule type="containsText" dxfId="68" priority="562" operator="containsText" text="Remove Old Tag">
      <formula>NOT(ISERROR(SEARCH("Remove Old Tag",G1)))</formula>
    </cfRule>
  </conditionalFormatting>
  <conditionalFormatting sqref="D43">
    <cfRule type="containsText" dxfId="67" priority="561" operator="containsText" text="Yes">
      <formula>NOT(ISERROR(SEARCH("Yes",D43)))</formula>
    </cfRule>
  </conditionalFormatting>
  <conditionalFormatting sqref="D43">
    <cfRule type="containsText" dxfId="66" priority="560" operator="containsText" text="Yes">
      <formula>NOT(ISERROR(SEARCH("Yes",D43)))</formula>
    </cfRule>
  </conditionalFormatting>
  <conditionalFormatting sqref="D44:D52">
    <cfRule type="containsText" dxfId="65" priority="559" operator="containsText" text="Yes">
      <formula>NOT(ISERROR(SEARCH("Yes",D44)))</formula>
    </cfRule>
  </conditionalFormatting>
  <conditionalFormatting sqref="D91 D87 D83 D79 D75 D71 D67 D63 D59 D55">
    <cfRule type="containsText" dxfId="64" priority="51" operator="containsText" text="Yes">
      <formula>NOT(ISERROR(SEARCH("Yes",D55)))</formula>
    </cfRule>
  </conditionalFormatting>
  <conditionalFormatting sqref="D91 D87 D83 D79 D75 D71 D67 D63 D59 D55">
    <cfRule type="containsText" dxfId="63" priority="50" operator="containsText" text="Yes">
      <formula>NOT(ISERROR(SEARCH("Yes",D55)))</formula>
    </cfRule>
  </conditionalFormatting>
  <conditionalFormatting sqref="D92 D88 D84 D80 D76 D72 D68 D64 D60 D56">
    <cfRule type="containsText" dxfId="62" priority="49" operator="containsText" text="Yes">
      <formula>NOT(ISERROR(SEARCH("Yes",D56)))</formula>
    </cfRule>
  </conditionalFormatting>
  <conditionalFormatting sqref="D93">
    <cfRule type="containsText" dxfId="61" priority="48" operator="containsText" text="Yes">
      <formula>NOT(ISERROR(SEARCH("Yes",D93)))</formula>
    </cfRule>
  </conditionalFormatting>
  <conditionalFormatting sqref="D93">
    <cfRule type="containsText" dxfId="60" priority="47" operator="containsText" text="Yes">
      <formula>NOT(ISERROR(SEARCH("Yes",D93)))</formula>
    </cfRule>
  </conditionalFormatting>
  <conditionalFormatting sqref="D89 D85 D81 D77 D73 D69 D65 D61 D57 D53">
    <cfRule type="containsText" dxfId="59" priority="54" operator="containsText" text="Yes">
      <formula>NOT(ISERROR(SEARCH("Yes",D53)))</formula>
    </cfRule>
  </conditionalFormatting>
  <conditionalFormatting sqref="D89 D85 D81 D77 D73 D69 D65 D61 D57 D53">
    <cfRule type="containsText" dxfId="58" priority="53" operator="containsText" text="Yes">
      <formula>NOT(ISERROR(SEARCH("Yes",D53)))</formula>
    </cfRule>
  </conditionalFormatting>
  <conditionalFormatting sqref="D90 D86 D82 D78 D74 D70 D66 D62 D58 D54">
    <cfRule type="containsText" dxfId="57" priority="52" operator="containsText" text="Yes">
      <formula>NOT(ISERROR(SEARCH("Yes",D54)))</formula>
    </cfRule>
  </conditionalFormatting>
  <conditionalFormatting sqref="D6">
    <cfRule type="containsText" dxfId="56" priority="45" operator="containsText" text="Yes">
      <formula>NOT(ISERROR(SEARCH("Yes",D6)))</formula>
    </cfRule>
  </conditionalFormatting>
  <conditionalFormatting sqref="D7">
    <cfRule type="containsText" dxfId="55" priority="44" operator="containsText" text="Yes">
      <formula>NOT(ISERROR(SEARCH("Yes",D7)))</formula>
    </cfRule>
  </conditionalFormatting>
  <conditionalFormatting sqref="D8">
    <cfRule type="containsText" dxfId="54" priority="43" operator="containsText" text="Yes">
      <formula>NOT(ISERROR(SEARCH("Yes",D8)))</formula>
    </cfRule>
  </conditionalFormatting>
  <conditionalFormatting sqref="D8">
    <cfRule type="containsText" dxfId="53" priority="42" operator="containsText" text="Yes">
      <formula>NOT(ISERROR(SEARCH("Yes",D8)))</formula>
    </cfRule>
  </conditionalFormatting>
  <conditionalFormatting sqref="D9">
    <cfRule type="containsText" dxfId="52" priority="41" operator="containsText" text="Yes">
      <formula>NOT(ISERROR(SEARCH("Yes",D9)))</formula>
    </cfRule>
  </conditionalFormatting>
  <conditionalFormatting sqref="D12">
    <cfRule type="containsText" dxfId="51" priority="37" operator="containsText" text="Yes">
      <formula>NOT(ISERROR(SEARCH("Yes",D12)))</formula>
    </cfRule>
  </conditionalFormatting>
  <conditionalFormatting sqref="D12">
    <cfRule type="containsText" dxfId="50" priority="36" operator="containsText" text="Yes">
      <formula>NOT(ISERROR(SEARCH("Yes",D12)))</formula>
    </cfRule>
  </conditionalFormatting>
  <conditionalFormatting sqref="D13">
    <cfRule type="containsText" dxfId="49" priority="35" operator="containsText" text="Yes">
      <formula>NOT(ISERROR(SEARCH("Yes",D13)))</formula>
    </cfRule>
  </conditionalFormatting>
  <conditionalFormatting sqref="D14 D10">
    <cfRule type="containsText" dxfId="48" priority="40" operator="containsText" text="Yes">
      <formula>NOT(ISERROR(SEARCH("Yes",D10)))</formula>
    </cfRule>
  </conditionalFormatting>
  <conditionalFormatting sqref="D14 D10">
    <cfRule type="containsText" dxfId="47" priority="39" operator="containsText" text="Yes">
      <formula>NOT(ISERROR(SEARCH("Yes",D10)))</formula>
    </cfRule>
  </conditionalFormatting>
  <conditionalFormatting sqref="D11">
    <cfRule type="containsText" dxfId="46" priority="38" operator="containsText" text="Yes">
      <formula>NOT(ISERROR(SEARCH("Yes",D11)))</formula>
    </cfRule>
  </conditionalFormatting>
  <conditionalFormatting sqref="D15">
    <cfRule type="containsText" dxfId="45" priority="34" operator="containsText" text="Yes">
      <formula>NOT(ISERROR(SEARCH("Yes",D15)))</formula>
    </cfRule>
  </conditionalFormatting>
  <conditionalFormatting sqref="D16">
    <cfRule type="containsText" dxfId="44" priority="33" operator="containsText" text="Yes">
      <formula>NOT(ISERROR(SEARCH("Yes",D16)))</formula>
    </cfRule>
  </conditionalFormatting>
  <conditionalFormatting sqref="D17">
    <cfRule type="containsText" dxfId="43" priority="32" operator="containsText" text="Yes">
      <formula>NOT(ISERROR(SEARCH("Yes",D17)))</formula>
    </cfRule>
  </conditionalFormatting>
  <conditionalFormatting sqref="D17">
    <cfRule type="containsText" dxfId="42" priority="31" operator="containsText" text="Yes">
      <formula>NOT(ISERROR(SEARCH("Yes",D17)))</formula>
    </cfRule>
  </conditionalFormatting>
  <conditionalFormatting sqref="D18">
    <cfRule type="containsText" dxfId="41" priority="30" operator="containsText" text="Yes">
      <formula>NOT(ISERROR(SEARCH("Yes",D18)))</formula>
    </cfRule>
  </conditionalFormatting>
  <conditionalFormatting sqref="D21">
    <cfRule type="containsText" dxfId="40" priority="26" operator="containsText" text="Yes">
      <formula>NOT(ISERROR(SEARCH("Yes",D21)))</formula>
    </cfRule>
  </conditionalFormatting>
  <conditionalFormatting sqref="D21">
    <cfRule type="containsText" dxfId="39" priority="25" operator="containsText" text="Yes">
      <formula>NOT(ISERROR(SEARCH("Yes",D21)))</formula>
    </cfRule>
  </conditionalFormatting>
  <conditionalFormatting sqref="D22">
    <cfRule type="containsText" dxfId="38" priority="24" operator="containsText" text="Yes">
      <formula>NOT(ISERROR(SEARCH("Yes",D22)))</formula>
    </cfRule>
  </conditionalFormatting>
  <conditionalFormatting sqref="D23 D19">
    <cfRule type="containsText" dxfId="37" priority="29" operator="containsText" text="Yes">
      <formula>NOT(ISERROR(SEARCH("Yes",D19)))</formula>
    </cfRule>
  </conditionalFormatting>
  <conditionalFormatting sqref="D23 D19">
    <cfRule type="containsText" dxfId="36" priority="28" operator="containsText" text="Yes">
      <formula>NOT(ISERROR(SEARCH("Yes",D19)))</formula>
    </cfRule>
  </conditionalFormatting>
  <conditionalFormatting sqref="D20">
    <cfRule type="containsText" dxfId="35" priority="27" operator="containsText" text="Yes">
      <formula>NOT(ISERROR(SEARCH("Yes",D20)))</formula>
    </cfRule>
  </conditionalFormatting>
  <conditionalFormatting sqref="D24">
    <cfRule type="containsText" dxfId="34" priority="23" operator="containsText" text="Yes">
      <formula>NOT(ISERROR(SEARCH("Yes",D24)))</formula>
    </cfRule>
  </conditionalFormatting>
  <conditionalFormatting sqref="D25">
    <cfRule type="containsText" dxfId="33" priority="22" operator="containsText" text="Yes">
      <formula>NOT(ISERROR(SEARCH("Yes",D25)))</formula>
    </cfRule>
  </conditionalFormatting>
  <conditionalFormatting sqref="D26">
    <cfRule type="containsText" dxfId="32" priority="21" operator="containsText" text="Yes">
      <formula>NOT(ISERROR(SEARCH("Yes",D26)))</formula>
    </cfRule>
  </conditionalFormatting>
  <conditionalFormatting sqref="D26">
    <cfRule type="containsText" dxfId="31" priority="20" operator="containsText" text="Yes">
      <formula>NOT(ISERROR(SEARCH("Yes",D26)))</formula>
    </cfRule>
  </conditionalFormatting>
  <conditionalFormatting sqref="D27">
    <cfRule type="containsText" dxfId="30" priority="19" operator="containsText" text="Yes">
      <formula>NOT(ISERROR(SEARCH("Yes",D27)))</formula>
    </cfRule>
  </conditionalFormatting>
  <conditionalFormatting sqref="D30">
    <cfRule type="containsText" dxfId="29" priority="15" operator="containsText" text="Yes">
      <formula>NOT(ISERROR(SEARCH("Yes",D30)))</formula>
    </cfRule>
  </conditionalFormatting>
  <conditionalFormatting sqref="D30">
    <cfRule type="containsText" dxfId="28" priority="14" operator="containsText" text="Yes">
      <formula>NOT(ISERROR(SEARCH("Yes",D30)))</formula>
    </cfRule>
  </conditionalFormatting>
  <conditionalFormatting sqref="D31">
    <cfRule type="containsText" dxfId="27" priority="13" operator="containsText" text="Yes">
      <formula>NOT(ISERROR(SEARCH("Yes",D31)))</formula>
    </cfRule>
  </conditionalFormatting>
  <conditionalFormatting sqref="D32 D28">
    <cfRule type="containsText" dxfId="26" priority="18" operator="containsText" text="Yes">
      <formula>NOT(ISERROR(SEARCH("Yes",D28)))</formula>
    </cfRule>
  </conditionalFormatting>
  <conditionalFormatting sqref="D32 D28">
    <cfRule type="containsText" dxfId="25" priority="17" operator="containsText" text="Yes">
      <formula>NOT(ISERROR(SEARCH("Yes",D28)))</formula>
    </cfRule>
  </conditionalFormatting>
  <conditionalFormatting sqref="D29">
    <cfRule type="containsText" dxfId="24" priority="16" operator="containsText" text="Yes">
      <formula>NOT(ISERROR(SEARCH("Yes",D29)))</formula>
    </cfRule>
  </conditionalFormatting>
  <conditionalFormatting sqref="D35">
    <cfRule type="containsText" dxfId="23" priority="9" operator="containsText" text="Yes">
      <formula>NOT(ISERROR(SEARCH("Yes",D35)))</formula>
    </cfRule>
  </conditionalFormatting>
  <conditionalFormatting sqref="D35">
    <cfRule type="containsText" dxfId="22" priority="8" operator="containsText" text="Yes">
      <formula>NOT(ISERROR(SEARCH("Yes",D35)))</formula>
    </cfRule>
  </conditionalFormatting>
  <conditionalFormatting sqref="D36">
    <cfRule type="containsText" dxfId="21" priority="7" operator="containsText" text="Yes">
      <formula>NOT(ISERROR(SEARCH("Yes",D36)))</formula>
    </cfRule>
  </conditionalFormatting>
  <conditionalFormatting sqref="D37 D33">
    <cfRule type="containsText" dxfId="20" priority="12" operator="containsText" text="Yes">
      <formula>NOT(ISERROR(SEARCH("Yes",D33)))</formula>
    </cfRule>
  </conditionalFormatting>
  <conditionalFormatting sqref="D37 D33">
    <cfRule type="containsText" dxfId="19" priority="11" operator="containsText" text="Yes">
      <formula>NOT(ISERROR(SEARCH("Yes",D33)))</formula>
    </cfRule>
  </conditionalFormatting>
  <conditionalFormatting sqref="D34">
    <cfRule type="containsText" dxfId="18" priority="10" operator="containsText" text="Yes">
      <formula>NOT(ISERROR(SEARCH("Yes",D34)))</formula>
    </cfRule>
  </conditionalFormatting>
  <conditionalFormatting sqref="D40">
    <cfRule type="containsText" dxfId="17" priority="3" operator="containsText" text="Yes">
      <formula>NOT(ISERROR(SEARCH("Yes",D40)))</formula>
    </cfRule>
  </conditionalFormatting>
  <conditionalFormatting sqref="D40">
    <cfRule type="containsText" dxfId="16" priority="2" operator="containsText" text="Yes">
      <formula>NOT(ISERROR(SEARCH("Yes",D40)))</formula>
    </cfRule>
  </conditionalFormatting>
  <conditionalFormatting sqref="D41">
    <cfRule type="containsText" dxfId="15" priority="1" operator="containsText" text="Yes">
      <formula>NOT(ISERROR(SEARCH("Yes",D41)))</formula>
    </cfRule>
  </conditionalFormatting>
  <conditionalFormatting sqref="D42 D38">
    <cfRule type="containsText" dxfId="14" priority="6" operator="containsText" text="Yes">
      <formula>NOT(ISERROR(SEARCH("Yes",D38)))</formula>
    </cfRule>
  </conditionalFormatting>
  <conditionalFormatting sqref="D42 D38">
    <cfRule type="containsText" dxfId="13" priority="5" operator="containsText" text="Yes">
      <formula>NOT(ISERROR(SEARCH("Yes",D38)))</formula>
    </cfRule>
  </conditionalFormatting>
  <conditionalFormatting sqref="D39">
    <cfRule type="containsText" dxfId="12" priority="4" operator="containsText" text="Yes">
      <formula>NOT(ISERROR(SEARCH("Yes",D39)))</formula>
    </cfRule>
  </conditionalFormatting>
  <dataValidations count="2">
    <dataValidation type="list" allowBlank="1" showInputMessage="1" showErrorMessage="1" sqref="H263:H467">
      <formula1>DoorSignage</formula1>
    </dataValidation>
    <dataValidation type="list" allowBlank="1" showInputMessage="1" showErrorMessage="1" sqref="D6:D137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H98:H262</xm:sqref>
        </x14:dataValidation>
        <x14:dataValidation type="list" allowBlank="1" showInputMessage="1" showErrorMessage="1">
          <x14:formula1>
            <xm:f>Lookup!$A$1:$A$4</xm:f>
          </x14:formula1>
          <xm:sqref>G98:G262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O6:O59</xm:sqref>
        </x14:dataValidation>
        <x14:dataValidation type="list" allowBlank="1" showInputMessage="1" showErrorMessage="1">
          <x14:formula1>
            <xm:f>Lookup!$A$1:$A$8</xm:f>
          </x14:formula1>
          <xm:sqref>G6:G95</xm:sqref>
        </x14:dataValidation>
        <x14:dataValidation type="list" allowBlank="1" showInputMessage="1" showErrorMessage="1">
          <x14:formula1>
            <xm:f>Lookup!$D$1:$D$10</xm:f>
          </x14:formula1>
          <xm:sqref>H6:H95</xm:sqref>
        </x14:dataValidation>
        <x14:dataValidation type="list" allowBlank="1" showInputMessage="1" showErrorMessage="1">
          <x14:formula1>
            <xm:f>Lookup!$F$1:$F$7</xm:f>
          </x14:formula1>
          <xm:sqref>J6:J95</xm:sqref>
        </x14:dataValidation>
        <x14:dataValidation type="list" allowBlank="1" showInputMessage="1" showErrorMessage="1">
          <x14:formula1>
            <xm:f>Lookup!$F$1:$F$8</xm:f>
          </x14:formula1>
          <xm:sqref>M6:M95</xm:sqref>
        </x14:dataValidation>
        <x14:dataValidation type="list" allowBlank="1" showInputMessage="1">
          <x14:formula1>
            <xm:f>Lookup!$E$1:$E$20</xm:f>
          </x14:formula1>
          <xm:sqref>C6:C262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19" sqref="B19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9861</v>
      </c>
      <c r="C1" s="39"/>
      <c r="D1" s="17" t="s">
        <v>10</v>
      </c>
      <c r="E1" s="40">
        <f>'KD Changes'!G1</f>
        <v>42408</v>
      </c>
    </row>
    <row r="2" spans="1:10" ht="15" customHeight="1" x14ac:dyDescent="0.25">
      <c r="A2" s="43" t="s">
        <v>8</v>
      </c>
      <c r="B2" s="44" t="s">
        <v>76</v>
      </c>
      <c r="C2" s="45"/>
      <c r="D2" s="46" t="s">
        <v>12</v>
      </c>
      <c r="E2" s="47" t="str">
        <f>'KD Changes'!G2</f>
        <v>Alex Kloentrup</v>
      </c>
    </row>
    <row r="5" spans="1:10" s="29" customFormat="1" ht="24" customHeight="1" thickBot="1" x14ac:dyDescent="0.3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.75" thickTop="1" x14ac:dyDescent="0.25">
      <c r="A6" s="88" t="s">
        <v>131</v>
      </c>
      <c r="B6" s="89" t="s">
        <v>132</v>
      </c>
      <c r="C6" s="41" t="s">
        <v>66</v>
      </c>
      <c r="D6" s="50">
        <v>385</v>
      </c>
      <c r="E6" s="41" t="s">
        <v>147</v>
      </c>
      <c r="G6" s="29"/>
      <c r="H6" s="29"/>
      <c r="I6" s="41"/>
      <c r="J6" s="41"/>
    </row>
    <row r="7" spans="1:10" x14ac:dyDescent="0.25">
      <c r="A7" s="88" t="s">
        <v>133</v>
      </c>
      <c r="B7" s="89" t="s">
        <v>134</v>
      </c>
      <c r="C7" s="41" t="s">
        <v>66</v>
      </c>
      <c r="D7" s="50">
        <v>188</v>
      </c>
      <c r="E7" s="41" t="s">
        <v>147</v>
      </c>
      <c r="G7" s="29"/>
      <c r="H7" s="29"/>
      <c r="I7" s="41"/>
      <c r="J7" s="41"/>
    </row>
    <row r="8" spans="1:10" ht="15" customHeight="1" x14ac:dyDescent="0.25">
      <c r="A8" s="88" t="s">
        <v>135</v>
      </c>
      <c r="B8" s="89" t="s">
        <v>136</v>
      </c>
      <c r="C8" s="41" t="s">
        <v>66</v>
      </c>
      <c r="D8" s="50">
        <v>373</v>
      </c>
      <c r="E8" s="41" t="s">
        <v>147</v>
      </c>
      <c r="G8" s="29"/>
      <c r="H8" s="29"/>
      <c r="I8" s="41"/>
      <c r="J8" s="41"/>
    </row>
    <row r="9" spans="1:10" x14ac:dyDescent="0.25">
      <c r="A9" s="88" t="s">
        <v>137</v>
      </c>
      <c r="B9" s="89" t="s">
        <v>138</v>
      </c>
      <c r="C9" s="41" t="s">
        <v>66</v>
      </c>
      <c r="D9" s="50">
        <v>230</v>
      </c>
      <c r="E9" s="41" t="s">
        <v>147</v>
      </c>
      <c r="G9" s="29"/>
      <c r="H9" s="29"/>
      <c r="I9" s="41"/>
      <c r="J9" s="41"/>
    </row>
    <row r="10" spans="1:10" x14ac:dyDescent="0.25">
      <c r="A10" s="88" t="s">
        <v>139</v>
      </c>
      <c r="B10" s="89" t="s">
        <v>140</v>
      </c>
      <c r="C10" s="41" t="s">
        <v>66</v>
      </c>
      <c r="D10" s="50">
        <v>361</v>
      </c>
      <c r="E10" s="41" t="s">
        <v>147</v>
      </c>
      <c r="F10" s="50"/>
      <c r="G10" s="29"/>
      <c r="H10" s="29"/>
    </row>
    <row r="11" spans="1:10" x14ac:dyDescent="0.25">
      <c r="A11" s="88" t="s">
        <v>141</v>
      </c>
      <c r="B11" s="89" t="s">
        <v>142</v>
      </c>
      <c r="C11" s="41" t="s">
        <v>66</v>
      </c>
      <c r="D11" s="50">
        <v>343</v>
      </c>
      <c r="E11" s="41" t="s">
        <v>147</v>
      </c>
      <c r="F11" s="50"/>
      <c r="G11" s="29"/>
      <c r="H11" s="29"/>
    </row>
    <row r="12" spans="1:10" x14ac:dyDescent="0.25">
      <c r="A12" s="88" t="s">
        <v>143</v>
      </c>
      <c r="B12" s="89" t="s">
        <v>144</v>
      </c>
      <c r="C12" s="41" t="s">
        <v>66</v>
      </c>
      <c r="D12" s="50">
        <v>116</v>
      </c>
      <c r="E12" s="41" t="s">
        <v>147</v>
      </c>
      <c r="F12" s="50"/>
      <c r="G12" s="29"/>
      <c r="H12" s="29"/>
    </row>
    <row r="13" spans="1:10" x14ac:dyDescent="0.25">
      <c r="A13" s="88" t="s">
        <v>145</v>
      </c>
      <c r="B13" s="89" t="s">
        <v>146</v>
      </c>
      <c r="C13" s="41" t="s">
        <v>66</v>
      </c>
      <c r="D13" s="50">
        <v>204</v>
      </c>
      <c r="E13" s="41" t="s">
        <v>147</v>
      </c>
      <c r="F13" s="50"/>
      <c r="G13" s="29"/>
      <c r="H13" s="29"/>
    </row>
    <row r="14" spans="1:10" x14ac:dyDescent="0.25">
      <c r="A14" s="88"/>
      <c r="B14" s="89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  <col min="6" max="6" width="19.5703125" bestFit="1" customWidth="1"/>
    <col min="7" max="7" width="18.42578125" bestFit="1" customWidth="1"/>
  </cols>
  <sheetData>
    <row r="1" spans="1:7" x14ac:dyDescent="0.25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25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25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25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25">
      <c r="A5" s="1" t="s">
        <v>54</v>
      </c>
      <c r="C5" t="s">
        <v>58</v>
      </c>
      <c r="D5" s="8" t="s">
        <v>55</v>
      </c>
      <c r="E5" s="7" t="s">
        <v>119</v>
      </c>
      <c r="F5">
        <v>0</v>
      </c>
    </row>
    <row r="6" spans="1:7" x14ac:dyDescent="0.25">
      <c r="C6" t="s">
        <v>59</v>
      </c>
      <c r="D6" s="8" t="s">
        <v>57</v>
      </c>
      <c r="E6" s="7" t="s">
        <v>53</v>
      </c>
    </row>
    <row r="7" spans="1:7" x14ac:dyDescent="0.25">
      <c r="C7" t="s">
        <v>74</v>
      </c>
      <c r="D7" s="8" t="s">
        <v>121</v>
      </c>
      <c r="E7" s="7" t="s">
        <v>33</v>
      </c>
    </row>
    <row r="8" spans="1:7" x14ac:dyDescent="0.25">
      <c r="E8" s="7" t="s">
        <v>28</v>
      </c>
    </row>
    <row r="9" spans="1:7" x14ac:dyDescent="0.25">
      <c r="E9" s="7" t="s">
        <v>72</v>
      </c>
    </row>
    <row r="10" spans="1:7" s="1" customFormat="1" x14ac:dyDescent="0.25">
      <c r="E10" s="7" t="s">
        <v>30</v>
      </c>
    </row>
    <row r="11" spans="1:7" x14ac:dyDescent="0.25">
      <c r="E11" s="36" t="s">
        <v>49</v>
      </c>
    </row>
    <row r="12" spans="1:7" x14ac:dyDescent="0.25">
      <c r="E12" s="36" t="s">
        <v>32</v>
      </c>
    </row>
    <row r="13" spans="1:7" x14ac:dyDescent="0.25">
      <c r="E13" s="36" t="s">
        <v>20</v>
      </c>
    </row>
    <row r="14" spans="1:7" x14ac:dyDescent="0.25">
      <c r="E14" s="36" t="s">
        <v>24</v>
      </c>
    </row>
    <row r="15" spans="1:7" x14ac:dyDescent="0.25">
      <c r="E15" s="36" t="s">
        <v>52</v>
      </c>
    </row>
    <row r="16" spans="1:7" x14ac:dyDescent="0.25">
      <c r="E16" s="36" t="s">
        <v>50</v>
      </c>
    </row>
    <row r="17" spans="1:7" x14ac:dyDescent="0.25">
      <c r="E17" s="36" t="s">
        <v>22</v>
      </c>
    </row>
    <row r="18" spans="1:7" x14ac:dyDescent="0.25">
      <c r="E18" s="36" t="s">
        <v>26</v>
      </c>
    </row>
    <row r="19" spans="1:7" x14ac:dyDescent="0.25">
      <c r="E19" s="36" t="s">
        <v>23</v>
      </c>
    </row>
    <row r="20" spans="1:7" x14ac:dyDescent="0.25">
      <c r="A20" s="35"/>
      <c r="B20" s="35"/>
      <c r="C20" s="35"/>
      <c r="D20" s="35"/>
      <c r="E20" s="36" t="s">
        <v>25</v>
      </c>
      <c r="F20" s="35"/>
      <c r="G20" s="35"/>
    </row>
    <row r="21" spans="1:7" x14ac:dyDescent="0.25">
      <c r="A21" s="35"/>
      <c r="B21" s="35"/>
      <c r="C21" s="35"/>
      <c r="D21" s="35"/>
      <c r="E21" s="7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55" workbookViewId="0">
      <selection activeCell="F379" sqref="F379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25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25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25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25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25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25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25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25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25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25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25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25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25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25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25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25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25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25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25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25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25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25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25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25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25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25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25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25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25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25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25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25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25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25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25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25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25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25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25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25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25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25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25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25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25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25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25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25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25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25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25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25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25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25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25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25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25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25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25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25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25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25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25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25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25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25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25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25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25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25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25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25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25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25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25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25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25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25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25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25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25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25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25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25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25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25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25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25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25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25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25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25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25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25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25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25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25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25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25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25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25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25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25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25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25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25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25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25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25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25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25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25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25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25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25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25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25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25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25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25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25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25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25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25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25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25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25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25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25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25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25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25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25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25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25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25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25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25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25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25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25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25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25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25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25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25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25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25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25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25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25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25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25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25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25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25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25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25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25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25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25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25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25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25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25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25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25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25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25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25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25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25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25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25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25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25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25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25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25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25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25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25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25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25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25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25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25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25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25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25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25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25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25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25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25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25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25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25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25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25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25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25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25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25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25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25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25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25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25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25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25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25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25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25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25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25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25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25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25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25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25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25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25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25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25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25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25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25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25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25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25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25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25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25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25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25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25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25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25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25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25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25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25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25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25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25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25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25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25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25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25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25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25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25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25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25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25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25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25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25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25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25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25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25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25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25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25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25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25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25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25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25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25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25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25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25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25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25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25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25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25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25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25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25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25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25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25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25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25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25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25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25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25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25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25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25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25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25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25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25">
      <c r="A368" s="2" t="str">
        <f>([3]UKBuilding_List!A368)</f>
        <v>0679</v>
      </c>
      <c r="B368" s="3" t="str">
        <f>VLOOKUP(A368,[3]UKBuilding_List!$A$1:$D$376,3,FALSE)</f>
        <v>Research Building #2</v>
      </c>
      <c r="C368" s="1"/>
    </row>
    <row r="369" spans="1:3" x14ac:dyDescent="0.25">
      <c r="A369" s="2" t="str">
        <f>([3]UKBuilding_List!A369)</f>
        <v>0683</v>
      </c>
      <c r="B369" s="3" t="str">
        <f>VLOOKUP(A369,[3]UKBuilding_List!$A$1:$D$376,3,FALSE)</f>
        <v>139 State St</v>
      </c>
      <c r="C369" s="1"/>
    </row>
    <row r="370" spans="1:3" x14ac:dyDescent="0.25">
      <c r="A370" s="2">
        <f>([3]UKBuilding_List!A370)</f>
        <v>1200</v>
      </c>
      <c r="B370" s="3" t="str">
        <f>VLOOKUP(A370,[3]UKBuilding_List!$A$1:$D$376,3,FALSE)</f>
        <v>Electric Substation #1</v>
      </c>
      <c r="C370" s="1"/>
    </row>
    <row r="371" spans="1:3" x14ac:dyDescent="0.25">
      <c r="A371" s="2">
        <f>([3]UKBuilding_List!A371)</f>
        <v>1201</v>
      </c>
      <c r="B371" s="3" t="str">
        <f>VLOOKUP(A371,[3]UKBuilding_List!$A$1:$D$376,3,FALSE)</f>
        <v>Electric Substation #3</v>
      </c>
      <c r="C371" s="1"/>
    </row>
    <row r="372" spans="1:3" x14ac:dyDescent="0.25">
      <c r="A372" s="2" t="str">
        <f>([3]UKBuilding_List!A372)</f>
        <v>8633</v>
      </c>
      <c r="B372" s="3" t="str">
        <f>VLOOKUP(A372,[3]UKBuilding_List!$A$1:$D$376,3,FALSE)</f>
        <v>UK HealthCare Good Samaritan Hospital</v>
      </c>
      <c r="C372" s="1"/>
    </row>
    <row r="373" spans="1:3" x14ac:dyDescent="0.25">
      <c r="A373" s="2" t="str">
        <f>([3]UKBuilding_List!A373)</f>
        <v>9127</v>
      </c>
      <c r="B373" s="3" t="str">
        <f>VLOOKUP(A373,[3]UKBuilding_List!$A$1:$D$376,3,FALSE)</f>
        <v>1101 S. Limestone</v>
      </c>
      <c r="C373" s="1"/>
    </row>
    <row r="374" spans="1:3" x14ac:dyDescent="0.25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25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25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25">
      <c r="A377" s="2">
        <v>9861</v>
      </c>
      <c r="B377" s="3" t="s">
        <v>76</v>
      </c>
      <c r="C377" s="1"/>
    </row>
    <row r="378" spans="1:3" x14ac:dyDescent="0.25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64" workbookViewId="0">
      <selection activeCell="B75" sqref="B75:B82"/>
    </sheetView>
  </sheetViews>
  <sheetFormatPr defaultRowHeight="15" x14ac:dyDescent="0.25"/>
  <cols>
    <col min="1" max="1" width="24.7109375" bestFit="1" customWidth="1"/>
    <col min="2" max="2" width="9.42578125" bestFit="1" customWidth="1"/>
    <col min="3" max="3" width="5.5703125" bestFit="1" customWidth="1"/>
    <col min="4" max="4" width="42.85546875" bestFit="1" customWidth="1"/>
    <col min="5" max="5" width="6.7109375" bestFit="1" customWidth="1"/>
    <col min="6" max="6" width="54.5703125" bestFit="1" customWidth="1"/>
  </cols>
  <sheetData>
    <row r="1" spans="1:6" s="71" customFormat="1" ht="13.5" thickBot="1" x14ac:dyDescent="0.25">
      <c r="A1" s="73" t="s">
        <v>0</v>
      </c>
      <c r="B1" s="74" t="s">
        <v>77</v>
      </c>
      <c r="C1" s="74" t="s">
        <v>14</v>
      </c>
      <c r="D1" s="74" t="s">
        <v>78</v>
      </c>
      <c r="E1" s="74" t="s">
        <v>79</v>
      </c>
      <c r="F1" s="75" t="s">
        <v>80</v>
      </c>
    </row>
    <row r="2" spans="1:6" x14ac:dyDescent="0.25">
      <c r="A2" s="72" t="s">
        <v>81</v>
      </c>
      <c r="B2" s="72">
        <v>100</v>
      </c>
      <c r="C2" s="72">
        <v>1</v>
      </c>
      <c r="D2" s="72" t="s">
        <v>82</v>
      </c>
      <c r="E2" s="72">
        <v>328</v>
      </c>
      <c r="F2" s="72" t="s">
        <v>83</v>
      </c>
    </row>
    <row r="3" spans="1:6" x14ac:dyDescent="0.25">
      <c r="A3" s="70" t="s">
        <v>81</v>
      </c>
      <c r="B3" s="70">
        <v>103</v>
      </c>
      <c r="C3" s="70">
        <v>1</v>
      </c>
      <c r="D3" s="70" t="s">
        <v>84</v>
      </c>
      <c r="E3" s="70">
        <v>4489</v>
      </c>
      <c r="F3" s="70" t="s">
        <v>85</v>
      </c>
    </row>
    <row r="4" spans="1:6" x14ac:dyDescent="0.25">
      <c r="A4" s="69" t="s">
        <v>81</v>
      </c>
      <c r="B4" s="69">
        <v>104</v>
      </c>
      <c r="C4" s="69">
        <v>1</v>
      </c>
      <c r="D4" s="69" t="s">
        <v>82</v>
      </c>
      <c r="E4" s="69">
        <v>333</v>
      </c>
      <c r="F4" s="69" t="s">
        <v>83</v>
      </c>
    </row>
    <row r="5" spans="1:6" x14ac:dyDescent="0.25">
      <c r="A5" s="70" t="s">
        <v>81</v>
      </c>
      <c r="B5" s="70">
        <v>105</v>
      </c>
      <c r="C5" s="70">
        <v>1</v>
      </c>
      <c r="D5" s="70" t="s">
        <v>86</v>
      </c>
      <c r="E5" s="70">
        <v>14492</v>
      </c>
      <c r="F5" s="70" t="s">
        <v>85</v>
      </c>
    </row>
    <row r="6" spans="1:6" x14ac:dyDescent="0.25">
      <c r="A6" s="69" t="s">
        <v>81</v>
      </c>
      <c r="B6" s="69" t="s">
        <v>87</v>
      </c>
      <c r="C6" s="69">
        <v>1</v>
      </c>
      <c r="D6" s="69" t="s">
        <v>82</v>
      </c>
      <c r="E6" s="69">
        <v>34</v>
      </c>
      <c r="F6" s="69" t="s">
        <v>88</v>
      </c>
    </row>
    <row r="7" spans="1:6" x14ac:dyDescent="0.25">
      <c r="A7" s="70" t="s">
        <v>81</v>
      </c>
      <c r="B7" s="70" t="s">
        <v>89</v>
      </c>
      <c r="C7" s="70">
        <v>1</v>
      </c>
      <c r="D7" s="70" t="s">
        <v>82</v>
      </c>
      <c r="E7" s="70">
        <v>56</v>
      </c>
      <c r="F7" s="70" t="s">
        <v>90</v>
      </c>
    </row>
    <row r="8" spans="1:6" x14ac:dyDescent="0.25">
      <c r="A8" s="69" t="s">
        <v>81</v>
      </c>
      <c r="B8" s="69">
        <v>106</v>
      </c>
      <c r="C8" s="69">
        <v>1</v>
      </c>
      <c r="D8" s="69" t="s">
        <v>86</v>
      </c>
      <c r="E8" s="69">
        <v>302</v>
      </c>
      <c r="F8" s="69" t="s">
        <v>85</v>
      </c>
    </row>
    <row r="9" spans="1:6" x14ac:dyDescent="0.25">
      <c r="A9" s="70" t="s">
        <v>81</v>
      </c>
      <c r="B9" s="70">
        <v>107</v>
      </c>
      <c r="C9" s="70">
        <v>1</v>
      </c>
      <c r="D9" s="70" t="s">
        <v>86</v>
      </c>
      <c r="E9" s="70">
        <v>11</v>
      </c>
      <c r="F9" s="70" t="s">
        <v>85</v>
      </c>
    </row>
    <row r="10" spans="1:6" x14ac:dyDescent="0.25">
      <c r="A10" s="69" t="s">
        <v>81</v>
      </c>
      <c r="B10" s="69">
        <v>109</v>
      </c>
      <c r="C10" s="69">
        <v>1</v>
      </c>
      <c r="D10" s="69" t="s">
        <v>82</v>
      </c>
      <c r="E10" s="69">
        <v>286</v>
      </c>
      <c r="F10" s="69" t="s">
        <v>83</v>
      </c>
    </row>
    <row r="11" spans="1:6" x14ac:dyDescent="0.25">
      <c r="A11" s="70" t="s">
        <v>81</v>
      </c>
      <c r="B11" s="70">
        <v>110</v>
      </c>
      <c r="C11" s="70">
        <v>1</v>
      </c>
      <c r="D11" s="70" t="s">
        <v>82</v>
      </c>
      <c r="E11" s="70">
        <v>150</v>
      </c>
      <c r="F11" s="70" t="s">
        <v>83</v>
      </c>
    </row>
    <row r="12" spans="1:6" x14ac:dyDescent="0.25">
      <c r="A12" s="69" t="s">
        <v>81</v>
      </c>
      <c r="B12" s="69">
        <v>111</v>
      </c>
      <c r="C12" s="69">
        <v>1</v>
      </c>
      <c r="D12" s="69" t="s">
        <v>82</v>
      </c>
      <c r="E12" s="69">
        <v>264</v>
      </c>
      <c r="F12" s="69" t="s">
        <v>91</v>
      </c>
    </row>
    <row r="13" spans="1:6" x14ac:dyDescent="0.25">
      <c r="A13" s="70" t="s">
        <v>81</v>
      </c>
      <c r="B13" s="70">
        <v>113</v>
      </c>
      <c r="C13" s="70">
        <v>1</v>
      </c>
      <c r="D13" s="70" t="s">
        <v>82</v>
      </c>
      <c r="E13" s="70">
        <v>270</v>
      </c>
      <c r="F13" s="70" t="s">
        <v>92</v>
      </c>
    </row>
    <row r="14" spans="1:6" x14ac:dyDescent="0.25">
      <c r="A14" s="69" t="s">
        <v>81</v>
      </c>
      <c r="B14" s="69">
        <v>114</v>
      </c>
      <c r="C14" s="69">
        <v>1</v>
      </c>
      <c r="D14" s="69" t="s">
        <v>86</v>
      </c>
      <c r="E14" s="69">
        <v>492</v>
      </c>
      <c r="F14" s="69" t="s">
        <v>85</v>
      </c>
    </row>
    <row r="15" spans="1:6" x14ac:dyDescent="0.25">
      <c r="A15" s="70" t="s">
        <v>81</v>
      </c>
      <c r="B15" s="70">
        <v>115</v>
      </c>
      <c r="C15" s="70">
        <v>1</v>
      </c>
      <c r="D15" s="70" t="s">
        <v>82</v>
      </c>
      <c r="E15" s="70">
        <v>117</v>
      </c>
      <c r="F15" s="70" t="s">
        <v>92</v>
      </c>
    </row>
    <row r="16" spans="1:6" x14ac:dyDescent="0.25">
      <c r="A16" s="69" t="s">
        <v>81</v>
      </c>
      <c r="B16" s="69">
        <v>116</v>
      </c>
      <c r="C16" s="69">
        <v>1</v>
      </c>
      <c r="D16" s="69" t="s">
        <v>82</v>
      </c>
      <c r="E16" s="69">
        <v>117</v>
      </c>
      <c r="F16" s="69" t="s">
        <v>92</v>
      </c>
    </row>
    <row r="17" spans="1:6" x14ac:dyDescent="0.25">
      <c r="A17" s="70" t="s">
        <v>81</v>
      </c>
      <c r="B17" s="70">
        <v>117</v>
      </c>
      <c r="C17" s="70">
        <v>1</v>
      </c>
      <c r="D17" s="70" t="s">
        <v>82</v>
      </c>
      <c r="E17" s="70">
        <v>11</v>
      </c>
      <c r="F17" s="70" t="s">
        <v>93</v>
      </c>
    </row>
    <row r="18" spans="1:6" x14ac:dyDescent="0.25">
      <c r="A18" s="69" t="s">
        <v>81</v>
      </c>
      <c r="B18" s="69">
        <v>118</v>
      </c>
      <c r="C18" s="69">
        <v>1</v>
      </c>
      <c r="D18" s="69" t="s">
        <v>82</v>
      </c>
      <c r="E18" s="69">
        <v>291</v>
      </c>
      <c r="F18" s="69" t="s">
        <v>83</v>
      </c>
    </row>
    <row r="19" spans="1:6" x14ac:dyDescent="0.25">
      <c r="A19" s="70" t="s">
        <v>81</v>
      </c>
      <c r="B19" s="70">
        <v>119</v>
      </c>
      <c r="C19" s="70">
        <v>1</v>
      </c>
      <c r="D19" s="70" t="s">
        <v>84</v>
      </c>
      <c r="E19" s="70">
        <v>2329</v>
      </c>
      <c r="F19" s="70" t="s">
        <v>85</v>
      </c>
    </row>
    <row r="20" spans="1:6" x14ac:dyDescent="0.25">
      <c r="A20" s="69" t="s">
        <v>81</v>
      </c>
      <c r="B20" s="69">
        <v>120</v>
      </c>
      <c r="C20" s="69">
        <v>1</v>
      </c>
      <c r="D20" s="69" t="s">
        <v>82</v>
      </c>
      <c r="E20" s="69">
        <v>11</v>
      </c>
      <c r="F20" s="69" t="s">
        <v>94</v>
      </c>
    </row>
    <row r="21" spans="1:6" x14ac:dyDescent="0.25">
      <c r="A21" s="70" t="s">
        <v>81</v>
      </c>
      <c r="B21" s="70">
        <v>122</v>
      </c>
      <c r="C21" s="70">
        <v>1</v>
      </c>
      <c r="D21" s="70" t="s">
        <v>86</v>
      </c>
      <c r="E21" s="70">
        <v>43</v>
      </c>
      <c r="F21" s="70" t="s">
        <v>85</v>
      </c>
    </row>
    <row r="22" spans="1:6" x14ac:dyDescent="0.25">
      <c r="A22" s="69" t="s">
        <v>81</v>
      </c>
      <c r="B22" s="69">
        <v>123</v>
      </c>
      <c r="C22" s="69">
        <v>1</v>
      </c>
      <c r="D22" s="69" t="s">
        <v>86</v>
      </c>
      <c r="E22" s="69">
        <v>100</v>
      </c>
      <c r="F22" s="69" t="s">
        <v>85</v>
      </c>
    </row>
    <row r="23" spans="1:6" x14ac:dyDescent="0.25">
      <c r="A23" s="70" t="s">
        <v>81</v>
      </c>
      <c r="B23" s="70">
        <v>124</v>
      </c>
      <c r="C23" s="70">
        <v>1</v>
      </c>
      <c r="D23" s="70" t="s">
        <v>86</v>
      </c>
      <c r="E23" s="70">
        <v>171</v>
      </c>
      <c r="F23" s="70" t="s">
        <v>95</v>
      </c>
    </row>
    <row r="24" spans="1:6" x14ac:dyDescent="0.25">
      <c r="A24" s="69" t="s">
        <v>81</v>
      </c>
      <c r="B24" s="69">
        <v>125</v>
      </c>
      <c r="C24" s="69">
        <v>1</v>
      </c>
      <c r="D24" s="69" t="s">
        <v>86</v>
      </c>
      <c r="E24" s="69">
        <v>123</v>
      </c>
      <c r="F24" s="69" t="s">
        <v>95</v>
      </c>
    </row>
    <row r="25" spans="1:6" x14ac:dyDescent="0.25">
      <c r="A25" s="70" t="s">
        <v>81</v>
      </c>
      <c r="B25" s="70">
        <v>126</v>
      </c>
      <c r="C25" s="70">
        <v>1</v>
      </c>
      <c r="D25" s="70" t="s">
        <v>86</v>
      </c>
      <c r="E25" s="70">
        <v>124</v>
      </c>
      <c r="F25" s="70" t="s">
        <v>95</v>
      </c>
    </row>
    <row r="26" spans="1:6" x14ac:dyDescent="0.25">
      <c r="A26" s="69" t="s">
        <v>81</v>
      </c>
      <c r="B26" s="69">
        <v>127</v>
      </c>
      <c r="C26" s="69">
        <v>1</v>
      </c>
      <c r="D26" s="69" t="s">
        <v>84</v>
      </c>
      <c r="E26" s="69">
        <v>123</v>
      </c>
      <c r="F26" s="69" t="s">
        <v>95</v>
      </c>
    </row>
    <row r="27" spans="1:6" x14ac:dyDescent="0.25">
      <c r="A27" s="70" t="s">
        <v>81</v>
      </c>
      <c r="B27" s="70">
        <v>128</v>
      </c>
      <c r="C27" s="70">
        <v>1</v>
      </c>
      <c r="D27" s="70" t="s">
        <v>84</v>
      </c>
      <c r="E27" s="70">
        <v>159</v>
      </c>
      <c r="F27" s="70" t="s">
        <v>95</v>
      </c>
    </row>
    <row r="28" spans="1:6" x14ac:dyDescent="0.25">
      <c r="A28" s="69" t="s">
        <v>81</v>
      </c>
      <c r="B28" s="69">
        <v>129</v>
      </c>
      <c r="C28" s="69">
        <v>1</v>
      </c>
      <c r="D28" s="69" t="s">
        <v>82</v>
      </c>
      <c r="E28" s="69">
        <v>300</v>
      </c>
      <c r="F28" s="69" t="s">
        <v>83</v>
      </c>
    </row>
    <row r="29" spans="1:6" x14ac:dyDescent="0.25">
      <c r="A29" s="70" t="s">
        <v>81</v>
      </c>
      <c r="B29" s="70">
        <v>200</v>
      </c>
      <c r="C29" s="70">
        <v>2</v>
      </c>
      <c r="D29" s="70" t="s">
        <v>96</v>
      </c>
      <c r="E29" s="70">
        <v>794</v>
      </c>
      <c r="F29" s="70" t="s">
        <v>97</v>
      </c>
    </row>
    <row r="30" spans="1:6" x14ac:dyDescent="0.25">
      <c r="A30" s="69" t="s">
        <v>81</v>
      </c>
      <c r="B30" s="69" t="s">
        <v>98</v>
      </c>
      <c r="C30" s="69">
        <v>2</v>
      </c>
      <c r="D30" s="69" t="s">
        <v>82</v>
      </c>
      <c r="E30" s="69">
        <v>56</v>
      </c>
      <c r="F30" s="69" t="s">
        <v>92</v>
      </c>
    </row>
    <row r="31" spans="1:6" x14ac:dyDescent="0.25">
      <c r="A31" s="70" t="s">
        <v>81</v>
      </c>
      <c r="B31" s="70" t="s">
        <v>99</v>
      </c>
      <c r="C31" s="70">
        <v>2</v>
      </c>
      <c r="D31" s="70" t="s">
        <v>82</v>
      </c>
      <c r="E31" s="70">
        <v>56</v>
      </c>
      <c r="F31" s="70" t="s">
        <v>92</v>
      </c>
    </row>
    <row r="32" spans="1:6" x14ac:dyDescent="0.25">
      <c r="A32" s="69" t="s">
        <v>81</v>
      </c>
      <c r="B32" s="69" t="s">
        <v>100</v>
      </c>
      <c r="C32" s="69">
        <v>2</v>
      </c>
      <c r="D32" s="69" t="s">
        <v>96</v>
      </c>
      <c r="E32" s="69">
        <v>158</v>
      </c>
      <c r="F32" s="69" t="s">
        <v>101</v>
      </c>
    </row>
    <row r="33" spans="1:6" x14ac:dyDescent="0.25">
      <c r="A33" s="70" t="s">
        <v>81</v>
      </c>
      <c r="B33" s="70">
        <v>201</v>
      </c>
      <c r="C33" s="70">
        <v>2</v>
      </c>
      <c r="D33" s="70" t="s">
        <v>96</v>
      </c>
      <c r="E33" s="70">
        <v>222</v>
      </c>
      <c r="F33" s="70" t="s">
        <v>102</v>
      </c>
    </row>
    <row r="34" spans="1:6" x14ac:dyDescent="0.25">
      <c r="A34" s="69" t="s">
        <v>81</v>
      </c>
      <c r="B34" s="69">
        <v>202</v>
      </c>
      <c r="C34" s="69">
        <v>2</v>
      </c>
      <c r="D34" s="69" t="s">
        <v>96</v>
      </c>
      <c r="E34" s="69">
        <v>220</v>
      </c>
      <c r="F34" s="69" t="s">
        <v>102</v>
      </c>
    </row>
    <row r="35" spans="1:6" x14ac:dyDescent="0.25">
      <c r="A35" s="70" t="s">
        <v>81</v>
      </c>
      <c r="B35" s="70">
        <v>203</v>
      </c>
      <c r="C35" s="70">
        <v>2</v>
      </c>
      <c r="D35" s="70" t="s">
        <v>96</v>
      </c>
      <c r="E35" s="70">
        <v>262</v>
      </c>
      <c r="F35" s="70" t="s">
        <v>102</v>
      </c>
    </row>
    <row r="36" spans="1:6" x14ac:dyDescent="0.25">
      <c r="A36" s="69" t="s">
        <v>81</v>
      </c>
      <c r="B36" s="69">
        <v>204</v>
      </c>
      <c r="C36" s="69">
        <v>2</v>
      </c>
      <c r="D36" s="69" t="s">
        <v>96</v>
      </c>
      <c r="E36" s="69">
        <v>248</v>
      </c>
      <c r="F36" s="69" t="s">
        <v>102</v>
      </c>
    </row>
    <row r="37" spans="1:6" x14ac:dyDescent="0.25">
      <c r="A37" s="70" t="s">
        <v>81</v>
      </c>
      <c r="B37" s="70">
        <v>205</v>
      </c>
      <c r="C37" s="70">
        <v>2</v>
      </c>
      <c r="D37" s="70" t="s">
        <v>96</v>
      </c>
      <c r="E37" s="70">
        <v>143</v>
      </c>
      <c r="F37" s="70" t="s">
        <v>103</v>
      </c>
    </row>
    <row r="38" spans="1:6" x14ac:dyDescent="0.25">
      <c r="A38" s="69" t="s">
        <v>81</v>
      </c>
      <c r="B38" s="69">
        <v>206</v>
      </c>
      <c r="C38" s="69">
        <v>2</v>
      </c>
      <c r="D38" s="69" t="s">
        <v>96</v>
      </c>
      <c r="E38" s="69">
        <v>178</v>
      </c>
      <c r="F38" s="69" t="s">
        <v>104</v>
      </c>
    </row>
    <row r="39" spans="1:6" x14ac:dyDescent="0.25">
      <c r="A39" s="70" t="s">
        <v>81</v>
      </c>
      <c r="B39" s="70">
        <v>207</v>
      </c>
      <c r="C39" s="70">
        <v>2</v>
      </c>
      <c r="D39" s="70" t="s">
        <v>96</v>
      </c>
      <c r="E39" s="70">
        <v>155</v>
      </c>
      <c r="F39" s="70" t="s">
        <v>102</v>
      </c>
    </row>
    <row r="40" spans="1:6" x14ac:dyDescent="0.25">
      <c r="A40" s="69" t="s">
        <v>81</v>
      </c>
      <c r="B40" s="69">
        <v>208</v>
      </c>
      <c r="C40" s="69">
        <v>2</v>
      </c>
      <c r="D40" s="69" t="s">
        <v>96</v>
      </c>
      <c r="E40" s="69">
        <v>124</v>
      </c>
      <c r="F40" s="69" t="s">
        <v>103</v>
      </c>
    </row>
    <row r="41" spans="1:6" x14ac:dyDescent="0.25">
      <c r="A41" s="70" t="s">
        <v>81</v>
      </c>
      <c r="B41" s="70">
        <v>209</v>
      </c>
      <c r="C41" s="70">
        <v>2</v>
      </c>
      <c r="D41" s="70" t="s">
        <v>96</v>
      </c>
      <c r="E41" s="70">
        <v>126</v>
      </c>
      <c r="F41" s="70" t="s">
        <v>103</v>
      </c>
    </row>
    <row r="42" spans="1:6" x14ac:dyDescent="0.25">
      <c r="A42" s="69" t="s">
        <v>81</v>
      </c>
      <c r="B42" s="69">
        <v>210</v>
      </c>
      <c r="C42" s="69">
        <v>2</v>
      </c>
      <c r="D42" s="69" t="s">
        <v>96</v>
      </c>
      <c r="E42" s="69">
        <v>126</v>
      </c>
      <c r="F42" s="69" t="s">
        <v>103</v>
      </c>
    </row>
    <row r="43" spans="1:6" x14ac:dyDescent="0.25">
      <c r="A43" s="70" t="s">
        <v>81</v>
      </c>
      <c r="B43" s="70">
        <v>211</v>
      </c>
      <c r="C43" s="70">
        <v>2</v>
      </c>
      <c r="D43" s="70" t="s">
        <v>96</v>
      </c>
      <c r="E43" s="70">
        <v>287</v>
      </c>
      <c r="F43" s="70" t="s">
        <v>103</v>
      </c>
    </row>
    <row r="44" spans="1:6" x14ac:dyDescent="0.25">
      <c r="A44" s="69" t="s">
        <v>81</v>
      </c>
      <c r="B44" s="69">
        <v>212</v>
      </c>
      <c r="C44" s="69">
        <v>2</v>
      </c>
      <c r="D44" s="69" t="s">
        <v>96</v>
      </c>
      <c r="E44" s="69">
        <v>12</v>
      </c>
      <c r="F44" s="69" t="s">
        <v>93</v>
      </c>
    </row>
    <row r="45" spans="1:6" x14ac:dyDescent="0.25">
      <c r="A45" s="70" t="s">
        <v>81</v>
      </c>
      <c r="B45" s="70">
        <v>213</v>
      </c>
      <c r="C45" s="70">
        <v>2</v>
      </c>
      <c r="D45" s="70" t="s">
        <v>96</v>
      </c>
      <c r="E45" s="70">
        <v>132</v>
      </c>
      <c r="F45" s="70" t="s">
        <v>102</v>
      </c>
    </row>
    <row r="46" spans="1:6" x14ac:dyDescent="0.25">
      <c r="A46" s="69" t="s">
        <v>81</v>
      </c>
      <c r="B46" s="69">
        <v>214</v>
      </c>
      <c r="C46" s="69">
        <v>2</v>
      </c>
      <c r="D46" s="69" t="s">
        <v>96</v>
      </c>
      <c r="E46" s="69">
        <v>134</v>
      </c>
      <c r="F46" s="69" t="s">
        <v>105</v>
      </c>
    </row>
    <row r="47" spans="1:6" x14ac:dyDescent="0.25">
      <c r="A47" s="70" t="s">
        <v>81</v>
      </c>
      <c r="B47" s="70">
        <v>215</v>
      </c>
      <c r="C47" s="70">
        <v>2</v>
      </c>
      <c r="D47" s="70" t="s">
        <v>96</v>
      </c>
      <c r="E47" s="70">
        <v>603</v>
      </c>
      <c r="F47" s="70" t="s">
        <v>101</v>
      </c>
    </row>
    <row r="48" spans="1:6" x14ac:dyDescent="0.25">
      <c r="A48" s="69" t="s">
        <v>81</v>
      </c>
      <c r="B48" s="69">
        <v>216</v>
      </c>
      <c r="C48" s="69">
        <v>2</v>
      </c>
      <c r="D48" s="69" t="s">
        <v>96</v>
      </c>
      <c r="E48" s="69">
        <v>449</v>
      </c>
      <c r="F48" s="69" t="s">
        <v>104</v>
      </c>
    </row>
    <row r="49" spans="1:6" x14ac:dyDescent="0.25">
      <c r="A49" s="70" t="s">
        <v>81</v>
      </c>
      <c r="B49" s="70">
        <v>217</v>
      </c>
      <c r="C49" s="70">
        <v>2</v>
      </c>
      <c r="D49" s="70" t="s">
        <v>96</v>
      </c>
      <c r="E49" s="70">
        <v>134</v>
      </c>
      <c r="F49" s="70" t="s">
        <v>106</v>
      </c>
    </row>
    <row r="50" spans="1:6" x14ac:dyDescent="0.25">
      <c r="A50" s="69" t="s">
        <v>81</v>
      </c>
      <c r="B50" s="69">
        <v>218</v>
      </c>
      <c r="C50" s="69">
        <v>2</v>
      </c>
      <c r="D50" s="69" t="s">
        <v>96</v>
      </c>
      <c r="E50" s="69">
        <v>103</v>
      </c>
      <c r="F50" s="69" t="s">
        <v>107</v>
      </c>
    </row>
    <row r="51" spans="1:6" x14ac:dyDescent="0.25">
      <c r="A51" s="70" t="s">
        <v>81</v>
      </c>
      <c r="B51" s="70">
        <v>219</v>
      </c>
      <c r="C51" s="70">
        <v>2</v>
      </c>
      <c r="D51" s="70" t="s">
        <v>96</v>
      </c>
      <c r="E51" s="70">
        <v>106</v>
      </c>
      <c r="F51" s="70" t="s">
        <v>103</v>
      </c>
    </row>
    <row r="52" spans="1:6" x14ac:dyDescent="0.25">
      <c r="A52" s="69" t="s">
        <v>81</v>
      </c>
      <c r="B52" s="69">
        <v>220</v>
      </c>
      <c r="C52" s="69">
        <v>2</v>
      </c>
      <c r="D52" s="69" t="s">
        <v>96</v>
      </c>
      <c r="E52" s="69">
        <v>106</v>
      </c>
      <c r="F52" s="69" t="s">
        <v>103</v>
      </c>
    </row>
    <row r="53" spans="1:6" x14ac:dyDescent="0.25">
      <c r="A53" s="70" t="s">
        <v>81</v>
      </c>
      <c r="B53" s="70">
        <v>221</v>
      </c>
      <c r="C53" s="70">
        <v>2</v>
      </c>
      <c r="D53" s="70" t="s">
        <v>96</v>
      </c>
      <c r="E53" s="70">
        <v>101</v>
      </c>
      <c r="F53" s="70" t="s">
        <v>103</v>
      </c>
    </row>
    <row r="54" spans="1:6" x14ac:dyDescent="0.25">
      <c r="A54" s="69" t="s">
        <v>81</v>
      </c>
      <c r="B54" s="69">
        <v>222</v>
      </c>
      <c r="C54" s="69">
        <v>2</v>
      </c>
      <c r="D54" s="69" t="s">
        <v>96</v>
      </c>
      <c r="E54" s="69">
        <v>150</v>
      </c>
      <c r="F54" s="69" t="s">
        <v>103</v>
      </c>
    </row>
    <row r="55" spans="1:6" x14ac:dyDescent="0.25">
      <c r="A55" s="70" t="s">
        <v>81</v>
      </c>
      <c r="B55" s="70">
        <v>223</v>
      </c>
      <c r="C55" s="70">
        <v>2</v>
      </c>
      <c r="D55" s="70" t="s">
        <v>96</v>
      </c>
      <c r="E55" s="70">
        <v>154</v>
      </c>
      <c r="F55" s="70" t="s">
        <v>103</v>
      </c>
    </row>
    <row r="56" spans="1:6" x14ac:dyDescent="0.25">
      <c r="A56" s="69" t="s">
        <v>81</v>
      </c>
      <c r="B56" s="69">
        <v>224</v>
      </c>
      <c r="C56" s="69">
        <v>2</v>
      </c>
      <c r="D56" s="69" t="s">
        <v>96</v>
      </c>
      <c r="E56" s="69">
        <v>151</v>
      </c>
      <c r="F56" s="69" t="s">
        <v>103</v>
      </c>
    </row>
    <row r="57" spans="1:6" x14ac:dyDescent="0.25">
      <c r="A57" s="70" t="s">
        <v>81</v>
      </c>
      <c r="B57" s="70">
        <v>225</v>
      </c>
      <c r="C57" s="70">
        <v>2</v>
      </c>
      <c r="D57" s="70" t="s">
        <v>96</v>
      </c>
      <c r="E57" s="70">
        <v>110</v>
      </c>
      <c r="F57" s="70" t="s">
        <v>101</v>
      </c>
    </row>
    <row r="58" spans="1:6" x14ac:dyDescent="0.25">
      <c r="A58" s="69" t="s">
        <v>81</v>
      </c>
      <c r="B58" s="69">
        <v>226</v>
      </c>
      <c r="C58" s="69">
        <v>2</v>
      </c>
      <c r="D58" s="69" t="s">
        <v>96</v>
      </c>
      <c r="E58" s="69">
        <v>279</v>
      </c>
      <c r="F58" s="69" t="s">
        <v>105</v>
      </c>
    </row>
    <row r="59" spans="1:6" x14ac:dyDescent="0.25">
      <c r="A59" s="70" t="s">
        <v>81</v>
      </c>
      <c r="B59" s="70">
        <v>227</v>
      </c>
      <c r="C59" s="70">
        <v>2</v>
      </c>
      <c r="D59" s="70" t="s">
        <v>96</v>
      </c>
      <c r="E59" s="70">
        <v>109</v>
      </c>
      <c r="F59" s="70" t="s">
        <v>103</v>
      </c>
    </row>
    <row r="60" spans="1:6" x14ac:dyDescent="0.25">
      <c r="A60" s="69" t="s">
        <v>81</v>
      </c>
      <c r="B60" s="69">
        <v>228</v>
      </c>
      <c r="C60" s="69">
        <v>2</v>
      </c>
      <c r="D60" s="69" t="s">
        <v>96</v>
      </c>
      <c r="E60" s="69">
        <v>72</v>
      </c>
      <c r="F60" s="69" t="s">
        <v>108</v>
      </c>
    </row>
    <row r="61" spans="1:6" x14ac:dyDescent="0.25">
      <c r="A61" s="70" t="s">
        <v>81</v>
      </c>
      <c r="B61" s="70">
        <v>229</v>
      </c>
      <c r="C61" s="70">
        <v>2</v>
      </c>
      <c r="D61" s="70" t="s">
        <v>96</v>
      </c>
      <c r="E61" s="70">
        <v>72</v>
      </c>
      <c r="F61" s="70" t="s">
        <v>108</v>
      </c>
    </row>
    <row r="62" spans="1:6" x14ac:dyDescent="0.25">
      <c r="A62" s="69" t="s">
        <v>81</v>
      </c>
      <c r="B62" s="69">
        <v>230</v>
      </c>
      <c r="C62" s="69">
        <v>2</v>
      </c>
      <c r="D62" s="69" t="s">
        <v>96</v>
      </c>
      <c r="E62" s="69">
        <v>72</v>
      </c>
      <c r="F62" s="69" t="s">
        <v>108</v>
      </c>
    </row>
    <row r="63" spans="1:6" x14ac:dyDescent="0.25">
      <c r="A63" s="70" t="s">
        <v>81</v>
      </c>
      <c r="B63" s="70">
        <v>231</v>
      </c>
      <c r="C63" s="70">
        <v>2</v>
      </c>
      <c r="D63" s="70" t="s">
        <v>96</v>
      </c>
      <c r="E63" s="70">
        <v>69</v>
      </c>
      <c r="F63" s="70" t="s">
        <v>108</v>
      </c>
    </row>
    <row r="64" spans="1:6" x14ac:dyDescent="0.25">
      <c r="A64" s="69" t="s">
        <v>81</v>
      </c>
      <c r="B64" s="69">
        <v>232</v>
      </c>
      <c r="C64" s="69">
        <v>2</v>
      </c>
      <c r="D64" s="69" t="s">
        <v>82</v>
      </c>
      <c r="E64" s="69">
        <v>227</v>
      </c>
      <c r="F64" s="69" t="s">
        <v>92</v>
      </c>
    </row>
    <row r="65" spans="1:6" x14ac:dyDescent="0.25">
      <c r="A65" s="70" t="s">
        <v>81</v>
      </c>
      <c r="B65" s="70">
        <v>233</v>
      </c>
      <c r="C65" s="70">
        <v>2</v>
      </c>
      <c r="D65" s="70" t="s">
        <v>82</v>
      </c>
      <c r="E65" s="70">
        <v>16</v>
      </c>
      <c r="F65" s="70" t="s">
        <v>93</v>
      </c>
    </row>
    <row r="66" spans="1:6" x14ac:dyDescent="0.25">
      <c r="A66" s="69" t="s">
        <v>81</v>
      </c>
      <c r="B66" s="69">
        <v>234</v>
      </c>
      <c r="C66" s="69">
        <v>2</v>
      </c>
      <c r="D66" s="69" t="s">
        <v>82</v>
      </c>
      <c r="E66" s="69">
        <v>236</v>
      </c>
      <c r="F66" s="69" t="s">
        <v>92</v>
      </c>
    </row>
    <row r="67" spans="1:6" x14ac:dyDescent="0.25">
      <c r="A67" s="70" t="s">
        <v>81</v>
      </c>
      <c r="B67" s="70">
        <v>235</v>
      </c>
      <c r="C67" s="70">
        <v>2</v>
      </c>
      <c r="D67" s="70" t="s">
        <v>82</v>
      </c>
      <c r="E67" s="70">
        <v>42</v>
      </c>
      <c r="F67" s="70" t="s">
        <v>93</v>
      </c>
    </row>
    <row r="68" spans="1:6" x14ac:dyDescent="0.25">
      <c r="A68" s="69" t="s">
        <v>81</v>
      </c>
      <c r="B68" s="69">
        <v>236</v>
      </c>
      <c r="C68" s="69">
        <v>2</v>
      </c>
      <c r="D68" s="69" t="s">
        <v>96</v>
      </c>
      <c r="E68" s="69">
        <v>403</v>
      </c>
      <c r="F68" s="69" t="s">
        <v>101</v>
      </c>
    </row>
    <row r="69" spans="1:6" x14ac:dyDescent="0.25">
      <c r="A69" s="70" t="s">
        <v>81</v>
      </c>
      <c r="B69" s="70">
        <v>237</v>
      </c>
      <c r="C69" s="70">
        <v>2</v>
      </c>
      <c r="D69" s="70" t="s">
        <v>96</v>
      </c>
      <c r="E69" s="70">
        <v>107</v>
      </c>
      <c r="F69" s="70" t="s">
        <v>109</v>
      </c>
    </row>
    <row r="70" spans="1:6" x14ac:dyDescent="0.25">
      <c r="A70" s="69" t="s">
        <v>81</v>
      </c>
      <c r="B70" s="69">
        <v>238</v>
      </c>
      <c r="C70" s="69">
        <v>2</v>
      </c>
      <c r="D70" s="69" t="s">
        <v>96</v>
      </c>
      <c r="E70" s="69">
        <v>16</v>
      </c>
      <c r="F70" s="69" t="s">
        <v>93</v>
      </c>
    </row>
    <row r="71" spans="1:6" x14ac:dyDescent="0.25">
      <c r="A71" s="70" t="s">
        <v>81</v>
      </c>
      <c r="B71" s="70">
        <v>239</v>
      </c>
      <c r="C71" s="70">
        <v>2</v>
      </c>
      <c r="D71" s="70" t="s">
        <v>96</v>
      </c>
      <c r="E71" s="70">
        <v>188</v>
      </c>
      <c r="F71" s="70" t="s">
        <v>109</v>
      </c>
    </row>
    <row r="72" spans="1:6" x14ac:dyDescent="0.25">
      <c r="A72" s="69" t="s">
        <v>81</v>
      </c>
      <c r="B72" s="69">
        <v>240</v>
      </c>
      <c r="C72" s="69">
        <v>2</v>
      </c>
      <c r="D72" s="69" t="s">
        <v>96</v>
      </c>
      <c r="E72" s="69">
        <v>52</v>
      </c>
      <c r="F72" s="69" t="s">
        <v>108</v>
      </c>
    </row>
    <row r="73" spans="1:6" x14ac:dyDescent="0.25">
      <c r="A73" s="70" t="s">
        <v>81</v>
      </c>
      <c r="B73" s="70">
        <v>241</v>
      </c>
      <c r="C73" s="70">
        <v>2</v>
      </c>
      <c r="D73" s="70" t="s">
        <v>96</v>
      </c>
      <c r="E73" s="70">
        <v>274</v>
      </c>
      <c r="F73" s="70" t="s">
        <v>109</v>
      </c>
    </row>
    <row r="74" spans="1:6" x14ac:dyDescent="0.25">
      <c r="A74" s="69" t="s">
        <v>81</v>
      </c>
      <c r="B74" s="69">
        <v>242</v>
      </c>
      <c r="C74" s="69">
        <v>2</v>
      </c>
      <c r="D74" s="69" t="s">
        <v>96</v>
      </c>
      <c r="E74" s="69">
        <v>231</v>
      </c>
      <c r="F74" s="69" t="s">
        <v>108</v>
      </c>
    </row>
    <row r="75" spans="1:6" x14ac:dyDescent="0.25">
      <c r="A75" s="70" t="s">
        <v>81</v>
      </c>
      <c r="B75" s="70" t="s">
        <v>110</v>
      </c>
      <c r="C75" s="70">
        <v>1</v>
      </c>
      <c r="D75" s="70" t="s">
        <v>82</v>
      </c>
      <c r="E75" s="70">
        <v>61</v>
      </c>
      <c r="F75" s="70" t="s">
        <v>83</v>
      </c>
    </row>
    <row r="76" spans="1:6" x14ac:dyDescent="0.25">
      <c r="A76" s="69" t="s">
        <v>81</v>
      </c>
      <c r="B76" s="69" t="s">
        <v>111</v>
      </c>
      <c r="C76" s="69">
        <v>2</v>
      </c>
      <c r="D76" s="69" t="s">
        <v>82</v>
      </c>
      <c r="E76" s="69">
        <v>61</v>
      </c>
      <c r="F76" s="69" t="s">
        <v>83</v>
      </c>
    </row>
    <row r="77" spans="1:6" x14ac:dyDescent="0.25">
      <c r="A77" s="70" t="s">
        <v>81</v>
      </c>
      <c r="B77" s="70" t="s">
        <v>112</v>
      </c>
      <c r="C77" s="70">
        <v>1</v>
      </c>
      <c r="D77" s="70" t="s">
        <v>82</v>
      </c>
      <c r="E77" s="70">
        <v>199</v>
      </c>
      <c r="F77" s="70" t="s">
        <v>83</v>
      </c>
    </row>
    <row r="78" spans="1:6" x14ac:dyDescent="0.25">
      <c r="A78" s="69" t="s">
        <v>81</v>
      </c>
      <c r="B78" s="69" t="s">
        <v>113</v>
      </c>
      <c r="C78" s="69">
        <v>1</v>
      </c>
      <c r="D78" s="69" t="s">
        <v>82</v>
      </c>
      <c r="E78" s="69">
        <v>174</v>
      </c>
      <c r="F78" s="69" t="s">
        <v>83</v>
      </c>
    </row>
    <row r="79" spans="1:6" x14ac:dyDescent="0.25">
      <c r="A79" s="70" t="s">
        <v>81</v>
      </c>
      <c r="B79" s="70" t="s">
        <v>114</v>
      </c>
      <c r="C79" s="70">
        <v>1</v>
      </c>
      <c r="D79" s="70" t="s">
        <v>82</v>
      </c>
      <c r="E79" s="70">
        <v>161</v>
      </c>
      <c r="F79" s="70" t="s">
        <v>83</v>
      </c>
    </row>
    <row r="80" spans="1:6" x14ac:dyDescent="0.25">
      <c r="A80" s="69" t="s">
        <v>81</v>
      </c>
      <c r="B80" s="69" t="s">
        <v>115</v>
      </c>
      <c r="C80" s="69">
        <v>2</v>
      </c>
      <c r="D80" s="69" t="s">
        <v>82</v>
      </c>
      <c r="E80" s="69">
        <v>199</v>
      </c>
      <c r="F80" s="69" t="s">
        <v>83</v>
      </c>
    </row>
    <row r="81" spans="1:6" x14ac:dyDescent="0.25">
      <c r="A81" s="70" t="s">
        <v>81</v>
      </c>
      <c r="B81" s="70" t="s">
        <v>116</v>
      </c>
      <c r="C81" s="70">
        <v>2</v>
      </c>
      <c r="D81" s="70" t="s">
        <v>82</v>
      </c>
      <c r="E81" s="70">
        <v>176</v>
      </c>
      <c r="F81" s="70" t="s">
        <v>83</v>
      </c>
    </row>
    <row r="82" spans="1:6" x14ac:dyDescent="0.25">
      <c r="A82" s="69" t="s">
        <v>81</v>
      </c>
      <c r="B82" s="69" t="s">
        <v>117</v>
      </c>
      <c r="C82" s="69">
        <v>2</v>
      </c>
      <c r="D82" s="69" t="s">
        <v>82</v>
      </c>
      <c r="E82" s="69">
        <v>174</v>
      </c>
      <c r="F82" s="69" t="s">
        <v>83</v>
      </c>
    </row>
  </sheetData>
  <hyperlinks>
    <hyperlink ref="A1" r:id="rId1" display="javascript:__doPostBack('GridView1','Sort$BuildingFull')"/>
    <hyperlink ref="B1" r:id="rId2" display="javascript:__doPostBack('GridView1','Sort$RoomID')"/>
    <hyperlink ref="C1" r:id="rId3" display="javascript:__doPostBack('GridView1','Sort$Floor')"/>
    <hyperlink ref="D1" r:id="rId4" display="javascript:__doPostBack('GridView1','Sort$DeptFull')"/>
    <hyperlink ref="E1" r:id="rId5" display="javascript:__doPostBack('GridView1','Sort$SqFtRoom')"/>
    <hyperlink ref="F1" r:id="rId6" display="javascript:__doPostBack('GridView1','Sort$UsageFull')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KD Changes</vt:lpstr>
      <vt:lpstr>SAP Changes</vt:lpstr>
      <vt:lpstr>Lookup</vt:lpstr>
      <vt:lpstr>BuildingList</vt:lpstr>
      <vt:lpstr>eBARS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2016-03-04T14:40:59Z</dcterms:modified>
</cp:coreProperties>
</file>