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168" yWindow="48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10" i="1"/>
  <c r="M13" i="1"/>
  <c r="M14" i="1"/>
  <c r="M15" i="1"/>
  <c r="M16" i="1"/>
  <c r="M17" i="1"/>
  <c r="M18" i="1"/>
  <c r="M19" i="1"/>
  <c r="M22" i="1"/>
  <c r="M23" i="1"/>
  <c r="M24" i="1"/>
  <c r="J6" i="1"/>
  <c r="J10" i="1"/>
  <c r="J13" i="1"/>
  <c r="J14" i="1"/>
  <c r="J15" i="1"/>
  <c r="J16" i="1"/>
  <c r="J17" i="1"/>
  <c r="J18" i="1"/>
  <c r="J19" i="1"/>
  <c r="J22" i="1"/>
  <c r="J23" i="1"/>
  <c r="J24" i="1"/>
  <c r="H27" i="1" l="1"/>
  <c r="G27" i="1"/>
  <c r="M27" i="1" l="1"/>
  <c r="K2" i="1" s="1"/>
  <c r="J2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<sst xmlns="http://schemas.openxmlformats.org/spreadsheetml/2006/main" count="145" uniqueCount="96">
  <si>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</si>
  <si>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</si>
  <si>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</si>
  <si>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</si>
  <si>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</si>
  <si>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</si>
  <si>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</si>
  <si>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</si>
  <si>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</si>
  <si>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</si>
  <si>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</si>
  <si>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</si>
  <si>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</si>
  <si>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</si>
  <si>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</si>
  <si>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</si>
  <si>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</si>
  <si>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</si>
  <si>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</si>
  <si>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</si>
  <si>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</si>
  <si>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</si>
  <si>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</si>
  <si>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</si>
  <si>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</si>
  <si>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</si>
  <si>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</si>
  <si>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</si>
  <si>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</si>
  <si>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</si>
  <si>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</si>
  <si>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</si>
  <si>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</si>
  <si>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</si>
  <si>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</si>
  <si>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</si>
  <si>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</si>
  <si>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</si>
  <si>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</si>
  <si>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</si>
  <si>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</si>
  <si>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</si>
  <si>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</si>
  <si>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</si>
  <si>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</si>
  <si>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</si>
  <si>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</si>
  <si>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</si>
  <si>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</si>
  <si>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</si>
  <si>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</si>
  <si>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</si>
  <si>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</si>
  <si>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</si>
  <si>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</si>
  <si>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</si>
  <si>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</si>
  <si>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</si>
  <si>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</si>
  <si>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</si>
  <si>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</si>
  <si>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</si>
  <si>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</si>
  <si>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</si>
  <si>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</si>
  <si>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</si>
  <si>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</si>
  <si>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</si>
  <si>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</si>
  <si>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</si>
  <si>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</si>
  <si>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</si>
  <si>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</si>
  <si>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8633</t>
  </si>
  <si>
    <t>B-450</t>
  </si>
  <si>
    <t>04</t>
  </si>
  <si>
    <t>New cabinets and work station installed</t>
  </si>
  <si>
    <t>B-550</t>
  </si>
  <si>
    <t>05</t>
  </si>
  <si>
    <t>Door and wall removed, New door installed</t>
  </si>
  <si>
    <t>B-650B</t>
  </si>
  <si>
    <t>06</t>
  </si>
  <si>
    <t>B-550B</t>
  </si>
  <si>
    <t>B-550A</t>
  </si>
  <si>
    <t>CaseWork removed</t>
  </si>
  <si>
    <t>Door and wall removed,  casework removed</t>
  </si>
  <si>
    <t>B-650</t>
  </si>
  <si>
    <t>B-650A</t>
  </si>
  <si>
    <t>New Work station installed</t>
  </si>
  <si>
    <t>CaseWork removed, New door installed</t>
  </si>
  <si>
    <t>B-450B</t>
  </si>
  <si>
    <t>Casework removed</t>
  </si>
  <si>
    <t>New cabinets and work station installed.</t>
  </si>
  <si>
    <t>LX-8633-04-B450B</t>
  </si>
  <si>
    <t>SAMARITAN HOSPITAL - Room B450B</t>
  </si>
  <si>
    <t>New Door and wall Installed. New cabinets installed.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</si>
</sst>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zoomScale="90" zoomScaleNormal="90" workbookViewId="0">
      <selection activeCell="E16" sqref="E1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2" t="s">
        <v>73</v>
      </c>
      <c r="C1" s="72"/>
      <c r="F1" s="18" t="s">
        <v>10</v>
      </c>
      <c r="G1" s="54">
        <v>42123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3" t="str">
        <f>VLOOKUP(B1,BuildingList!A:B,2,FALSE)</f>
        <v>UK HealthCare Good Samaritan Hospital</v>
      </c>
      <c r="C2" s="73"/>
      <c r="F2" s="24" t="s">
        <v>12</v>
      </c>
      <c r="G2" s="61" t="s">
        <v>62</v>
      </c>
      <c r="J2" s="15">
        <f>G27-J27</f>
        <v>1</v>
      </c>
      <c r="K2" s="15">
        <f>H27-M27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75</v>
      </c>
      <c r="C6" s="11" t="s">
        <v>91</v>
      </c>
      <c r="D6" s="17" t="s">
        <v>5</v>
      </c>
      <c r="E6" s="37">
        <v>586</v>
      </c>
      <c r="F6" s="37">
        <v>459</v>
      </c>
      <c r="G6" s="34" t="s">
        <v>2</v>
      </c>
      <c r="H6" s="17" t="s">
        <v>13</v>
      </c>
      <c r="I6" s="11" t="s">
        <v>92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45" x14ac:dyDescent="0.25">
      <c r="A7" s="33" t="s">
        <v>90</v>
      </c>
      <c r="B7" s="28" t="s">
        <v>75</v>
      </c>
      <c r="C7" s="11" t="s">
        <v>24</v>
      </c>
      <c r="D7" s="17" t="s">
        <v>5</v>
      </c>
      <c r="E7" s="37">
        <v>0</v>
      </c>
      <c r="F7" s="37">
        <v>127</v>
      </c>
      <c r="G7" s="34" t="s">
        <v>3</v>
      </c>
      <c r="H7" s="17" t="s">
        <v>13</v>
      </c>
      <c r="I7" s="11" t="s">
        <v>95</v>
      </c>
      <c r="J7" s="10"/>
      <c r="K7" s="35"/>
      <c r="L7" s="10"/>
      <c r="M7" s="10"/>
      <c r="N7" s="35"/>
      <c r="O7" s="10"/>
    </row>
    <row r="8" spans="1:16" ht="15" x14ac:dyDescent="0.25">
      <c r="A8" s="33" t="s">
        <v>77</v>
      </c>
      <c r="B8" s="28" t="s">
        <v>78</v>
      </c>
      <c r="C8" s="11" t="s">
        <v>84</v>
      </c>
      <c r="D8" s="17" t="s">
        <v>6</v>
      </c>
      <c r="E8" s="37"/>
      <c r="F8" s="37"/>
      <c r="G8" s="34" t="s">
        <v>2</v>
      </c>
      <c r="H8" s="17" t="s">
        <v>13</v>
      </c>
      <c r="I8" s="11" t="s">
        <v>88</v>
      </c>
      <c r="J8" s="10"/>
      <c r="K8" s="35"/>
      <c r="L8" s="10"/>
      <c r="M8" s="10"/>
      <c r="N8" s="35"/>
      <c r="O8" s="10"/>
    </row>
    <row r="9" spans="1:16" ht="30" x14ac:dyDescent="0.25">
      <c r="A9" s="33" t="s">
        <v>83</v>
      </c>
      <c r="C9" s="11" t="s">
        <v>85</v>
      </c>
      <c r="D9" s="17" t="s">
        <v>5</v>
      </c>
      <c r="E9" s="37">
        <v>152</v>
      </c>
      <c r="F9" s="37">
        <v>153</v>
      </c>
      <c r="G9" s="34" t="s">
        <v>2</v>
      </c>
      <c r="H9" s="17" t="s">
        <v>13</v>
      </c>
      <c r="I9" s="11" t="s">
        <v>76</v>
      </c>
      <c r="J9" s="10"/>
      <c r="K9" s="35"/>
      <c r="L9" s="10"/>
      <c r="M9" s="10"/>
      <c r="N9" s="35"/>
      <c r="O9" s="10"/>
    </row>
    <row r="10" spans="1:16" ht="30" x14ac:dyDescent="0.25">
      <c r="A10" s="38" t="s">
        <v>82</v>
      </c>
      <c r="B10" s="28" t="s">
        <v>78</v>
      </c>
      <c r="C10" s="11" t="s">
        <v>79</v>
      </c>
      <c r="D10" s="17" t="s">
        <v>6</v>
      </c>
      <c r="E10" s="34"/>
      <c r="F10" s="34"/>
      <c r="G10" s="34" t="s">
        <v>2</v>
      </c>
      <c r="H10" s="17" t="s">
        <v>13</v>
      </c>
      <c r="I10" s="11" t="s">
        <v>76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15" x14ac:dyDescent="0.25">
      <c r="A11" s="38" t="s">
        <v>86</v>
      </c>
      <c r="B11" s="28" t="s">
        <v>81</v>
      </c>
      <c r="C11" s="11" t="s">
        <v>84</v>
      </c>
      <c r="D11" s="17" t="s">
        <v>6</v>
      </c>
      <c r="E11" s="34"/>
      <c r="F11" s="34"/>
      <c r="G11" s="34" t="s">
        <v>2</v>
      </c>
      <c r="H11" s="17" t="s">
        <v>13</v>
      </c>
      <c r="I11" s="11" t="s">
        <v>88</v>
      </c>
      <c r="J11" s="10"/>
      <c r="K11" s="35"/>
      <c r="L11" s="10"/>
      <c r="M11" s="10"/>
      <c r="N11" s="35"/>
      <c r="O11" s="10"/>
    </row>
    <row r="12" spans="1:16" ht="30" x14ac:dyDescent="0.25">
      <c r="A12" s="38" t="s">
        <v>87</v>
      </c>
      <c r="B12" s="28" t="s">
        <v>81</v>
      </c>
      <c r="C12" s="11" t="s">
        <v>84</v>
      </c>
      <c r="D12" s="17" t="s">
        <v>6</v>
      </c>
      <c r="E12" s="34"/>
      <c r="F12" s="34"/>
      <c r="G12" s="34" t="s">
        <v>2</v>
      </c>
      <c r="I12" s="11" t="s">
        <v>76</v>
      </c>
      <c r="J12" s="10"/>
      <c r="K12" s="35"/>
      <c r="L12" s="10"/>
      <c r="M12" s="10"/>
      <c r="N12" s="35"/>
      <c r="O12" s="10"/>
    </row>
    <row r="13" spans="1:16" ht="30" x14ac:dyDescent="0.25">
      <c r="A13" s="38" t="s">
        <v>80</v>
      </c>
      <c r="B13" s="28" t="s">
        <v>81</v>
      </c>
      <c r="C13" s="11" t="s">
        <v>89</v>
      </c>
      <c r="D13" s="17" t="s">
        <v>6</v>
      </c>
      <c r="E13" s="34"/>
      <c r="F13" s="34"/>
      <c r="G13" s="34" t="s">
        <v>2</v>
      </c>
      <c r="H13" s="17" t="s">
        <v>13</v>
      </c>
      <c r="I13" s="11" t="s">
        <v>76</v>
      </c>
      <c r="J13" s="10" t="str">
        <f>IF(G13="No Change","N/A",IF(G13="New Tag Required",Lookup!F:F,IF(G13="Remove Old Tag",Lookup!F:F,IF(G13="N/A","N/A",""))))</f>
        <v>N/A</v>
      </c>
      <c r="K13" s="35"/>
      <c r="L13" s="10"/>
      <c r="M13" s="10" t="str">
        <f>IF(H13="No Change","N/A",IF(H13="New Tag Required",Lookup!F:F,IF(H13="Remove Old Sign",Lookup!F:F,IF(H13="N/A","N/A",""))))</f>
        <v>N/A</v>
      </c>
      <c r="N13" s="35"/>
      <c r="O13" s="10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5"/>
      <c r="L14" s="10"/>
      <c r="M14" s="10" t="str">
        <f>IF(H14="No Change","N/A",IF(H14="New Tag Required",Lookup!F:F,IF(H14="Remove Old Sign",Lookup!F:F,IF(H14="N/A","N/A",""))))</f>
        <v/>
      </c>
      <c r="N14" s="35"/>
      <c r="O14" s="10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5"/>
      <c r="L15" s="10"/>
      <c r="M15" s="10" t="str">
        <f>IF(H15="No Change","N/A",IF(H15="New Tag Required",Lookup!F:F,IF(H15="Remove Old Sign",Lookup!F:F,IF(H15="N/A","N/A",""))))</f>
        <v/>
      </c>
      <c r="N15" s="35"/>
      <c r="O15" s="10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5"/>
      <c r="L16" s="10"/>
      <c r="M16" s="10" t="str">
        <f>IF(H16="No Change","N/A",IF(H16="New Tag Required",Lookup!F:F,IF(H16="Remove Old Sign",Lookup!F:F,IF(H16="N/A","N/A",""))))</f>
        <v/>
      </c>
      <c r="N16" s="35"/>
      <c r="O16" s="1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x14ac:dyDescent="0.25">
      <c r="A20" s="36"/>
      <c r="C20" s="11"/>
      <c r="E20" s="34"/>
      <c r="F20" s="34"/>
      <c r="G20" s="34"/>
      <c r="J20" s="10"/>
      <c r="K20" s="40"/>
      <c r="M20" s="10"/>
      <c r="N20" s="40"/>
    </row>
    <row r="21" spans="1:14" ht="15" x14ac:dyDescent="0.25">
      <c r="A21" s="36"/>
      <c r="C21" s="11"/>
      <c r="E21" s="34"/>
      <c r="F21" s="34"/>
      <c r="G21" s="34"/>
      <c r="J21" s="10"/>
      <c r="K21" s="40"/>
      <c r="M21" s="10"/>
      <c r="N21" s="40"/>
    </row>
    <row r="22" spans="1:14" ht="15" x14ac:dyDescent="0.25">
      <c r="A22" s="36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4" ht="15" x14ac:dyDescent="0.25">
      <c r="A23" s="36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0"/>
      <c r="M23" s="10" t="str">
        <f>IF(H23="No Change","N/A",IF(H23="New Tag Required",Lookup!F:F,IF(H23="Remove Old Sign",Lookup!F:F,IF(H23="N/A","N/A",""))))</f>
        <v/>
      </c>
      <c r="N23" s="40"/>
    </row>
    <row r="24" spans="1:14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0"/>
      <c r="M24" s="10" t="str">
        <f>IF(H24="No Change","N/A",IF(H24="New Tag Required",Lookup!F:F,IF(H24="Remove Old Sign",Lookup!F:F,IF(H24="N/A","N/A",""))))</f>
        <v/>
      </c>
      <c r="N24" s="40"/>
    </row>
    <row r="25" spans="1:14" ht="15.75" thickBot="1" x14ac:dyDescent="0.3">
      <c r="A25" s="36"/>
      <c r="C25" s="11"/>
      <c r="E25" s="34"/>
      <c r="F25" s="34"/>
      <c r="G25" s="34"/>
      <c r="K25" s="40"/>
      <c r="N25" s="40"/>
    </row>
    <row r="26" spans="1:14" ht="45" x14ac:dyDescent="0.25">
      <c r="A26" s="36"/>
      <c r="C26" s="11"/>
      <c r="E26" s="34"/>
      <c r="F26" s="34"/>
      <c r="G26" s="41" t="s">
        <v>47</v>
      </c>
      <c r="H26" s="42" t="s">
        <v>48</v>
      </c>
      <c r="J26" s="43" t="s">
        <v>42</v>
      </c>
      <c r="K26" s="10"/>
      <c r="L26" s="10"/>
      <c r="M26" s="43" t="s">
        <v>43</v>
      </c>
    </row>
    <row r="27" spans="1:14" ht="15.75" thickBot="1" x14ac:dyDescent="0.3">
      <c r="A27" s="36"/>
      <c r="C27" s="11"/>
      <c r="E27" s="34"/>
      <c r="F27" s="34"/>
      <c r="G27" s="14">
        <f>COUNTIF(G6:G26,"New Tag Required")</f>
        <v>1</v>
      </c>
      <c r="H27" s="13">
        <f>COUNTIF(H6:H26,"New Sign Required")</f>
        <v>0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36"/>
      <c r="C30" s="11"/>
      <c r="E30" s="34"/>
      <c r="F30" s="34"/>
      <c r="G30" s="34"/>
    </row>
    <row r="31" spans="1:14" ht="15" x14ac:dyDescent="0.25">
      <c r="A31" s="36"/>
      <c r="C31" s="11"/>
      <c r="E31" s="34"/>
      <c r="F31" s="34"/>
      <c r="G31" s="34"/>
    </row>
    <row r="32" spans="1:14" ht="15" x14ac:dyDescent="0.25">
      <c r="A32" s="36"/>
      <c r="C32" s="11"/>
      <c r="E32" s="34"/>
      <c r="F32" s="34"/>
      <c r="G32" s="34"/>
    </row>
    <row r="33" spans="1:7" ht="15" x14ac:dyDescent="0.25">
      <c r="A33" s="36"/>
      <c r="C33" s="11"/>
      <c r="E33" s="34"/>
      <c r="F33" s="34"/>
      <c r="G33" s="34"/>
    </row>
    <row r="34" spans="1:7" ht="15" x14ac:dyDescent="0.25">
      <c r="A34" s="36"/>
      <c r="C34" s="11"/>
      <c r="E34" s="34"/>
      <c r="F34" s="34"/>
      <c r="G34" s="34"/>
    </row>
    <row r="35" spans="1:7" x14ac:dyDescent="0.3">
      <c r="A35" s="44"/>
      <c r="C35" s="11"/>
      <c r="E35" s="34"/>
      <c r="F35" s="45"/>
      <c r="G35" s="34"/>
    </row>
    <row r="36" spans="1:7" x14ac:dyDescent="0.3">
      <c r="A36" s="44"/>
      <c r="C36" s="11"/>
      <c r="E36" s="34"/>
      <c r="F36" s="45"/>
      <c r="G36" s="34"/>
    </row>
    <row r="37" spans="1:7" x14ac:dyDescent="0.3">
      <c r="A37" s="44"/>
      <c r="C37" s="11"/>
      <c r="E37" s="34"/>
      <c r="F37" s="46"/>
      <c r="G37" s="34"/>
    </row>
    <row r="38" spans="1:7" x14ac:dyDescent="0.3">
      <c r="A38" s="36"/>
      <c r="C38" s="11"/>
      <c r="E38" s="34"/>
      <c r="F38" s="45"/>
      <c r="G38" s="34"/>
    </row>
    <row r="39" spans="1:7" x14ac:dyDescent="0.3">
      <c r="A39" s="36"/>
      <c r="C39" s="11"/>
      <c r="E39" s="34"/>
      <c r="F39" s="45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47"/>
      <c r="C43" s="11"/>
      <c r="E43" s="34"/>
      <c r="F43" s="34"/>
      <c r="G43" s="34"/>
    </row>
    <row r="44" spans="1:7" x14ac:dyDescent="0.3">
      <c r="A44" s="48"/>
      <c r="C44" s="11"/>
      <c r="E44" s="34"/>
      <c r="F44" s="39"/>
      <c r="G44" s="34"/>
    </row>
    <row r="45" spans="1:7" x14ac:dyDescent="0.3">
      <c r="A45" s="47"/>
      <c r="C45" s="11"/>
      <c r="E45" s="34"/>
      <c r="F45" s="34"/>
      <c r="G45" s="34"/>
    </row>
    <row r="46" spans="1:7" x14ac:dyDescent="0.3">
      <c r="A46" s="47"/>
      <c r="C46" s="11"/>
      <c r="E46" s="34"/>
      <c r="F46" s="34"/>
      <c r="G46" s="34"/>
    </row>
    <row r="47" spans="1:7" x14ac:dyDescent="0.3">
      <c r="A47" s="36"/>
      <c r="C47" s="11"/>
      <c r="E47" s="34"/>
      <c r="F47" s="34"/>
      <c r="G47" s="34"/>
    </row>
    <row r="48" spans="1:7" x14ac:dyDescent="0.3">
      <c r="A48" s="36"/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193" spans="3:3" x14ac:dyDescent="0.3">
      <c r="C19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2:G46 G6:G25">
    <cfRule type="containsText" dxfId="36" priority="126" operator="containsText" text="New Tag Required">
      <formula>NOT(ISERROR(SEARCH("New Tag Required",G6)))</formula>
    </cfRule>
  </conditionalFormatting>
  <conditionalFormatting sqref="D6:D92">
    <cfRule type="containsText" dxfId="35" priority="125" operator="containsText" text="Yes">
      <formula>NOT(ISERROR(SEARCH("Yes",D6)))</formula>
    </cfRule>
  </conditionalFormatting>
  <conditionalFormatting sqref="H32:H92 H193:H414 H6:H25">
    <cfRule type="containsText" dxfId="34" priority="113" operator="containsText" text="New Sign Required">
      <formula>NOT(ISERROR(SEARCH("New Sign Required",H6)))</formula>
    </cfRule>
  </conditionalFormatting>
  <conditionalFormatting sqref="G32:G92 G6:H25">
    <cfRule type="containsText" dxfId="33" priority="112" operator="containsText" text="Action Required">
      <formula>NOT(ISERROR(SEARCH("Action Required",G6)))</formula>
    </cfRule>
  </conditionalFormatting>
  <conditionalFormatting sqref="H32:H92">
    <cfRule type="containsText" dxfId="32" priority="111" operator="containsText" text="Action Required">
      <formula>NOT(ISERROR(SEARCH("Action Required",H32)))</formula>
    </cfRule>
  </conditionalFormatting>
  <conditionalFormatting sqref="G28:G31">
    <cfRule type="containsText" dxfId="31" priority="53" operator="containsText" text="New Tag Required">
      <formula>NOT(ISERROR(SEARCH("New Tag Required",G28)))</formula>
    </cfRule>
  </conditionalFormatting>
  <conditionalFormatting sqref="H28:H31">
    <cfRule type="containsText" dxfId="30" priority="51" operator="containsText" text="New Sign Required">
      <formula>NOT(ISERROR(SEARCH("New Sign Required",H28)))</formula>
    </cfRule>
  </conditionalFormatting>
  <conditionalFormatting sqref="G28:G31">
    <cfRule type="containsText" dxfId="29" priority="50" operator="containsText" text="Action Required">
      <formula>NOT(ISERROR(SEARCH("Action Required",G28)))</formula>
    </cfRule>
  </conditionalFormatting>
  <conditionalFormatting sqref="H28:H31">
    <cfRule type="containsText" dxfId="28" priority="49" operator="containsText" text="Action Required">
      <formula>NOT(ISERROR(SEARCH("Action Required",H28)))</formula>
    </cfRule>
  </conditionalFormatting>
  <conditionalFormatting sqref="D93:D192">
    <cfRule type="containsText" dxfId="27" priority="45" operator="containsText" text="Yes">
      <formula>NOT(ISERROR(SEARCH("Yes",D93)))</formula>
    </cfRule>
  </conditionalFormatting>
  <conditionalFormatting sqref="H93:H192">
    <cfRule type="containsText" dxfId="26" priority="44" operator="containsText" text="New Sign Required">
      <formula>NOT(ISERROR(SEARCH("New Sign Required",H93)))</formula>
    </cfRule>
  </conditionalFormatting>
  <conditionalFormatting sqref="G93:G192">
    <cfRule type="containsText" dxfId="25" priority="43" operator="containsText" text="Action Required">
      <formula>NOT(ISERROR(SEARCH("Action Required",G93)))</formula>
    </cfRule>
  </conditionalFormatting>
  <conditionalFormatting sqref="H93:H192">
    <cfRule type="containsText" dxfId="24" priority="42" operator="containsText" text="Action Required">
      <formula>NOT(ISERROR(SEARCH("Action Required",H93)))</formula>
    </cfRule>
  </conditionalFormatting>
  <conditionalFormatting sqref="J2:N2">
    <cfRule type="cellIs" dxfId="23" priority="19" operator="notEqual">
      <formula>0</formula>
    </cfRule>
  </conditionalFormatting>
  <conditionalFormatting sqref="J6:J24">
    <cfRule type="cellIs" dxfId="22" priority="18" operator="equal">
      <formula>0</formula>
    </cfRule>
  </conditionalFormatting>
  <conditionalFormatting sqref="M6:M24">
    <cfRule type="cellIs" dxfId="21" priority="17" operator="equal">
      <formula>0</formula>
    </cfRule>
  </conditionalFormatting>
  <conditionalFormatting sqref="J6:J24 M6:M24">
    <cfRule type="cellIs" dxfId="20" priority="14" operator="equal">
      <formula>"In Progress"</formula>
    </cfRule>
    <cfRule type="cellIs" dxfId="19" priority="15" operator="equal">
      <formula>"Log Issues"</formula>
    </cfRule>
    <cfRule type="cellIs" dxfId="18" priority="16" operator="equal">
      <formula>"N/A"</formula>
    </cfRule>
  </conditionalFormatting>
  <conditionalFormatting sqref="K6:L16">
    <cfRule type="expression" dxfId="17" priority="13">
      <formula>$J6="Log Issues"</formula>
    </cfRule>
  </conditionalFormatting>
  <conditionalFormatting sqref="N6:N16">
    <cfRule type="expression" dxfId="16" priority="12">
      <formula>$M6="Log Issues"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3:H397">
      <formula1>DoorSignage</formula1>
    </dataValidation>
    <dataValidation type="list" allowBlank="1" showInputMessage="1" showErrorMessage="1" sqref="D6:D6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H28:H192 H25</xm:sqref>
        </x14:dataValidation>
        <x14:dataValidation type="list" allowBlank="1" showInputMessage="1" showErrorMessage="1">
          <x14:formula1>
            <xm:f>Lookup!$A$1:$A$4</xm:f>
          </x14:formula1>
          <xm:sqref>G28:G192 G25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O6:O16</xm:sqref>
        </x14:dataValidation>
        <x14:dataValidation type="list" allowBlank="1" showInputMessage="1">
          <x14:formula1>
            <xm:f>Lookup!$E$1:$E$18</xm:f>
          </x14:formula1>
          <xm:sqref>C6:C192</xm:sqref>
        </x14:dataValidation>
        <x14:dataValidation type="list" allowBlank="1" showInputMessage="1" showErrorMessage="1">
          <x14:formula1>
            <xm:f>Lookup!$A$1:$A$8</xm:f>
          </x14:formula1>
          <xm:sqref>G6:G24</xm:sqref>
        </x14:dataValidation>
        <x14:dataValidation type="list" allowBlank="1" showInputMessage="1" showErrorMessage="1">
          <x14:formula1>
            <xm:f>Lookup!$D$1:$D$10</xm:f>
          </x14:formula1>
          <xm:sqref>H6:H24</xm:sqref>
        </x14:dataValidation>
        <x14:dataValidation type="list" allowBlank="1" showInputMessage="1" showErrorMessage="1">
          <x14:formula1>
            <xm:f>Lookup!$F$1:$F$7</xm:f>
          </x14:formula1>
          <xm:sqref>J6:J24</xm:sqref>
        </x14:dataValidation>
        <x14:dataValidation type="list" allowBlank="1" showInputMessage="1" showErrorMessage="1">
          <x14:formula1>
            <xm:f>Lookup!$F$1:$F$8</xm:f>
          </x14:formula1>
          <xm:sqref>M6:M24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A7" sqref="A7:XFD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8633</v>
      </c>
      <c r="C1" s="53"/>
      <c r="D1" s="18" t="s">
        <v>10</v>
      </c>
      <c r="E1" s="54">
        <f>'KD Changes'!G1</f>
        <v>42123</v>
      </c>
    </row>
    <row r="2" spans="1:10" ht="15" x14ac:dyDescent="0.25">
      <c r="A2" s="57" t="s">
        <v>8</v>
      </c>
      <c r="B2" s="58" t="str">
        <f>VLOOKUP(B1,[1]BuildingList!A:B,2,FALSE)</f>
        <v>UK HealthCare Good Samaritan Hospital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0" t="s">
        <v>93</v>
      </c>
      <c r="B6" s="71" t="s">
        <v>94</v>
      </c>
      <c r="C6" s="55" t="s">
        <v>69</v>
      </c>
      <c r="D6" s="55">
        <v>127</v>
      </c>
      <c r="G6" s="32"/>
      <c r="H6" s="32"/>
      <c r="I6" s="55"/>
      <c r="J6" s="55"/>
    </row>
    <row r="7" spans="1:10" ht="15" customHeight="1" x14ac:dyDescent="0.3">
      <c r="A7" s="1"/>
      <c r="B7" s="1"/>
      <c r="G7" s="32"/>
      <c r="H7" s="32"/>
      <c r="I7" s="55"/>
      <c r="J7" s="55"/>
    </row>
    <row r="8" spans="1:10" ht="15" x14ac:dyDescent="0.25">
      <c r="B8" s="56"/>
      <c r="G8" s="32"/>
      <c r="H8" s="32"/>
      <c r="I8" s="55"/>
      <c r="J8" s="55"/>
    </row>
    <row r="9" spans="1:10" ht="15" x14ac:dyDescent="0.25">
      <c r="B9" s="56"/>
      <c r="F9" s="64"/>
      <c r="G9" s="32"/>
      <c r="H9" s="32"/>
    </row>
    <row r="10" spans="1:10" ht="15" x14ac:dyDescent="0.25">
      <c r="A10" s="55"/>
      <c r="B10" s="55"/>
      <c r="F10" s="64"/>
      <c r="G10" s="32"/>
      <c r="H10" s="32"/>
    </row>
    <row r="11" spans="1:10" ht="15" x14ac:dyDescent="0.25">
      <c r="A11" s="55"/>
      <c r="B11" s="56"/>
      <c r="F11" s="64"/>
      <c r="G11" s="32"/>
      <c r="H11" s="32"/>
    </row>
    <row r="12" spans="1:10" ht="15" x14ac:dyDescent="0.25">
      <c r="A12" s="55"/>
      <c r="B12" s="55"/>
      <c r="F12" s="64"/>
      <c r="G12" s="32"/>
      <c r="H12" s="32"/>
    </row>
    <row r="13" spans="1:10" ht="15" x14ac:dyDescent="0.25">
      <c r="A13" s="55"/>
      <c r="B13" s="56"/>
      <c r="F13" s="64"/>
      <c r="G13" s="32"/>
      <c r="H13" s="32"/>
    </row>
    <row r="14" spans="1:10" ht="15" x14ac:dyDescent="0.25">
      <c r="A14" s="55"/>
      <c r="B14" s="55"/>
      <c r="F14" s="64"/>
      <c r="G14" s="32"/>
      <c r="H14" s="32"/>
    </row>
    <row r="15" spans="1:10" ht="15" x14ac:dyDescent="0.25">
      <c r="A15" s="55"/>
      <c r="B15" s="56"/>
      <c r="F15" s="64"/>
      <c r="G15" s="32"/>
      <c r="H15" s="32"/>
    </row>
    <row r="16" spans="1:10" ht="15" x14ac:dyDescent="0.25">
      <c r="A16" s="55"/>
      <c r="B16" s="55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5"/>
      <c r="G20" s="32"/>
      <c r="H20" s="32"/>
    </row>
    <row r="21" spans="1:8" ht="15" x14ac:dyDescent="0.25">
      <c r="A21" s="55"/>
      <c r="B21" s="55"/>
      <c r="F21" s="64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63"/>
      <c r="E30" s="64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64"/>
    </row>
    <row r="39" spans="1:8" ht="15" x14ac:dyDescent="0.25">
      <c r="A39" s="63"/>
      <c r="E39" s="64"/>
      <c r="F39" s="64"/>
      <c r="G39" s="64"/>
    </row>
    <row r="40" spans="1:8" ht="15" x14ac:dyDescent="0.25">
      <c r="A40" s="66"/>
      <c r="E40" s="64"/>
      <c r="F40" s="67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8"/>
      <c r="G42" s="64"/>
    </row>
    <row r="43" spans="1:8" ht="15" x14ac:dyDescent="0.25">
      <c r="A43" s="63"/>
      <c r="E43" s="64"/>
      <c r="F43" s="67"/>
      <c r="G43" s="64"/>
    </row>
    <row r="44" spans="1:8" ht="15" x14ac:dyDescent="0.25">
      <c r="A44" s="63"/>
      <c r="E44" s="64"/>
      <c r="F44" s="67"/>
      <c r="G44" s="64"/>
    </row>
    <row r="45" spans="1:8" ht="15" x14ac:dyDescent="0.25">
      <c r="A45" s="69"/>
      <c r="E45" s="64"/>
      <c r="F45" s="64"/>
      <c r="G45" s="64"/>
    </row>
    <row r="46" spans="1:8" ht="15" x14ac:dyDescent="0.25">
      <c r="A46" s="69"/>
      <c r="E46" s="64"/>
      <c r="F46" s="64"/>
      <c r="G46" s="64"/>
    </row>
    <row r="47" spans="1:8" ht="15" x14ac:dyDescent="0.25">
      <c r="A47" s="69"/>
      <c r="E47" s="64"/>
      <c r="F47" s="64"/>
      <c r="G47" s="64"/>
    </row>
    <row r="48" spans="1:8" ht="15" x14ac:dyDescent="0.25">
      <c r="A48" s="69"/>
      <c r="E48" s="64"/>
      <c r="F48" s="64"/>
      <c r="G48" s="64"/>
    </row>
    <row r="49" spans="1:7" ht="15" x14ac:dyDescent="0.25">
      <c r="A49" s="69"/>
      <c r="C49" s="56"/>
      <c r="E49" s="64"/>
      <c r="F49" s="65"/>
      <c r="G49" s="64"/>
    </row>
    <row r="50" spans="1:7" x14ac:dyDescent="0.3">
      <c r="A50" s="69"/>
      <c r="C50" s="56"/>
      <c r="E50" s="64"/>
      <c r="F50" s="64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3"/>
      <c r="C52" s="56"/>
      <c r="E52" s="64"/>
      <c r="F52" s="64"/>
      <c r="G52" s="64"/>
    </row>
    <row r="53" spans="1:7" x14ac:dyDescent="0.3">
      <c r="A53" s="63"/>
      <c r="C53" s="56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198" spans="3:3" ht="15" x14ac:dyDescent="0.25">
      <c r="C198" s="55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ht="15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ht="15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ht="15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ht="15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2015-05-06T18:44:13Z</dcterms:modified>
</cp:coreProperties>
</file>