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16" i="1" l="1"/>
  <c r="M16" i="1"/>
  <c r="M8" i="1" l="1"/>
  <c r="M9" i="1"/>
  <c r="M10" i="1"/>
  <c r="M11" i="1"/>
  <c r="M12" i="1"/>
  <c r="M13" i="1"/>
  <c r="M14" i="1"/>
  <c r="M15" i="1"/>
  <c r="M17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J6" i="1"/>
  <c r="J8" i="1"/>
  <c r="J9" i="1"/>
  <c r="J10" i="1"/>
  <c r="J11" i="1"/>
  <c r="J12" i="1"/>
  <c r="J13" i="1"/>
  <c r="J14" i="1"/>
  <c r="J15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s="1"/>
</calcChain>
</file>

<file path=xl/sharedStrings.xml><?xml version="1.0" encoding="utf-8"?>
<sst xmlns="http://schemas.openxmlformats.org/spreadsheetml/2006/main" count="166" uniqueCount="96">
  <si>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</si>
  <si>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</si>
  <si>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</si>
  <si>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</si>
  <si>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</si>
  <si>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</si>
  <si>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</si>
  <si>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</si>
  <si>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</si>
  <si>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</si>
  <si>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</si>
  <si>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</si>
  <si>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</si>
  <si>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</si>
  <si>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</si>
  <si>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</si>
  <si>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</si>
  <si>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</si>
  <si>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</si>
  <si>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</si>
  <si>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</si>
  <si>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</si>
  <si>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</si>
  <si>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</si>
  <si>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</si>
  <si>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</si>
  <si>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</si>
  <si>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</si>
  <si>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</si>
  <si>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</si>
  <si>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</si>
  <si>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</si>
  <si>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</si>
  <si>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</si>
  <si>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</si>
  <si>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</si>
  <si>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</si>
  <si>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</si>
  <si>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</si>
  <si>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</si>
  <si>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</si>
  <si>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</si>
  <si>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</si>
  <si>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</si>
  <si>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</si>
  <si>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</si>
  <si>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</si>
  <si>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</si>
  <si>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</si>
  <si>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</si>
  <si>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</si>
  <si>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</si>
  <si>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</si>
  <si>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</si>
  <si>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</si>
  <si>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</si>
  <si>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</si>
  <si>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</si>
  <si>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</si>
  <si>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</si>
  <si>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</si>
  <si>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</si>
  <si>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</si>
  <si>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</si>
  <si>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</si>
  <si>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</si>
  <si>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</si>
  <si>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8633</t>
  </si>
  <si>
    <t>B-014C</t>
  </si>
  <si>
    <t>Basement</t>
  </si>
  <si>
    <t>B-014A</t>
  </si>
  <si>
    <t>B-014</t>
  </si>
  <si>
    <t>B-110</t>
  </si>
  <si>
    <t>1st</t>
  </si>
  <si>
    <t>Chase added, Door Moved</t>
  </si>
  <si>
    <t>B-100</t>
  </si>
  <si>
    <t>B-210</t>
  </si>
  <si>
    <t>2nd</t>
  </si>
  <si>
    <t>Chase added</t>
  </si>
  <si>
    <t>B-201</t>
  </si>
  <si>
    <t>3rd</t>
  </si>
  <si>
    <t>B-300</t>
  </si>
  <si>
    <t>Chase added to wall East of EL-B</t>
  </si>
  <si>
    <t>B-400</t>
  </si>
  <si>
    <t>4th</t>
  </si>
  <si>
    <t>B-346</t>
  </si>
  <si>
    <t>B-446</t>
  </si>
  <si>
    <t>B-546</t>
  </si>
  <si>
    <t>B-500</t>
  </si>
  <si>
    <t>5th</t>
  </si>
  <si>
    <t>B-201 no longer exists, became a Mechanical chase. Door Removed.</t>
  </si>
  <si>
    <t>Hall made smaller.Door relocated</t>
  </si>
  <si>
    <t>Chase added, Door relocated in ST-B, from North side to East side. Sq.ft For ST-B no change</t>
  </si>
  <si>
    <t>Hall made smaller.</t>
  </si>
  <si>
    <t>Chases have not been named in this building. Space ID's will be added in the future when all chases are identified and labeled.</t>
  </si>
  <si>
    <t>New Mechanical Space added. Signage might be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</si>
</sst>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5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21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21" fillId="0" borderId="0" xfId="42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1" fontId="21" fillId="0" borderId="0" xfId="43" applyNumberFormat="1" applyFont="1" applyAlignment="1" applyProtection="1">
      <alignment horizontal="left"/>
      <protection locked="0"/>
    </xf>
    <xf numFmtId="3" fontId="21" fillId="0" borderId="0" xfId="43" applyNumberFormat="1" applyFont="1" applyFill="1" applyAlignment="1" applyProtection="1">
      <alignment horizontal="right"/>
      <protection locked="0"/>
    </xf>
    <xf numFmtId="3" fontId="21" fillId="0" borderId="0" xfId="43" applyNumberFormat="1" applyFont="1" applyFill="1" applyBorder="1" applyAlignment="1" applyProtection="1">
      <alignment horizontal="right"/>
      <protection locked="0"/>
    </xf>
    <xf numFmtId="0" fontId="21" fillId="0" borderId="0" xfId="43" applyNumberFormat="1" applyFont="1" applyAlignment="1" applyProtection="1">
      <alignment horizontal="left"/>
      <protection locked="0"/>
    </xf>
    <xf numFmtId="0" fontId="18" fillId="0" borderId="0" xfId="43" applyFont="1" applyAlignment="1" applyProtection="1">
      <alignment horizontal="left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Wendell &amp; Vickie Bell Soccer Complex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0141</v>
          </cell>
          <cell r="B123" t="str">
            <v>New Farmhouse Fraternity</v>
          </cell>
        </row>
        <row r="124">
          <cell r="A124" t="str">
            <v>0143</v>
          </cell>
          <cell r="B124" t="str">
            <v>Blanding II</v>
          </cell>
        </row>
        <row r="125">
          <cell r="A125" t="str">
            <v>0144</v>
          </cell>
          <cell r="B125" t="str">
            <v>Blanding III</v>
          </cell>
        </row>
        <row r="126">
          <cell r="A126" t="str">
            <v>0145</v>
          </cell>
          <cell r="B126" t="str">
            <v>Blanding Tower</v>
          </cell>
        </row>
        <row r="127">
          <cell r="A127" t="str">
            <v>0146</v>
          </cell>
          <cell r="B127" t="str">
            <v>Blanding IV</v>
          </cell>
        </row>
        <row r="128">
          <cell r="A128" t="str">
            <v>0147</v>
          </cell>
          <cell r="B128" t="str">
            <v>Complex Commons</v>
          </cell>
        </row>
        <row r="129">
          <cell r="A129" t="str">
            <v>0148</v>
          </cell>
          <cell r="B129" t="str">
            <v>Kirwan IV</v>
          </cell>
        </row>
        <row r="130">
          <cell r="A130" t="str">
            <v>0149</v>
          </cell>
          <cell r="B130" t="str">
            <v>Kirwan Tower</v>
          </cell>
        </row>
        <row r="131">
          <cell r="A131" t="str">
            <v>0150</v>
          </cell>
          <cell r="B131" t="str">
            <v>Kirwan III</v>
          </cell>
        </row>
        <row r="132">
          <cell r="A132" t="str">
            <v>0151</v>
          </cell>
          <cell r="B132" t="str">
            <v>Kirwan II</v>
          </cell>
        </row>
        <row r="133">
          <cell r="A133" t="str">
            <v>0152</v>
          </cell>
          <cell r="B133" t="str">
            <v>Kirwan I</v>
          </cell>
        </row>
        <row r="134">
          <cell r="A134" t="str">
            <v>0153</v>
          </cell>
          <cell r="B134" t="str">
            <v>Blanding I</v>
          </cell>
        </row>
        <row r="135">
          <cell r="A135" t="str">
            <v>0154</v>
          </cell>
          <cell r="B135" t="str">
            <v>Head House</v>
          </cell>
        </row>
        <row r="136">
          <cell r="A136" t="str">
            <v>0155</v>
          </cell>
          <cell r="B136" t="str">
            <v>Greenhouse No 2</v>
          </cell>
        </row>
        <row r="137">
          <cell r="A137" t="str">
            <v>0156</v>
          </cell>
          <cell r="B137" t="str">
            <v>Greenhouse No 4</v>
          </cell>
        </row>
        <row r="138">
          <cell r="A138" t="str">
            <v>0157</v>
          </cell>
          <cell r="B138" t="str">
            <v>Greenhouse No 7</v>
          </cell>
        </row>
        <row r="139">
          <cell r="A139" t="str">
            <v>0158</v>
          </cell>
          <cell r="B139" t="str">
            <v>Greenhouse No 5</v>
          </cell>
        </row>
        <row r="140">
          <cell r="A140" t="str">
            <v>0159</v>
          </cell>
          <cell r="B140" t="str">
            <v>Greenhouse No 3</v>
          </cell>
        </row>
        <row r="141">
          <cell r="A141" t="str">
            <v>0160</v>
          </cell>
          <cell r="B141" t="str">
            <v>Greenhouse No 1</v>
          </cell>
        </row>
        <row r="142">
          <cell r="A142" t="str">
            <v>0161</v>
          </cell>
          <cell r="B142" t="str">
            <v>Greenhouse No 9</v>
          </cell>
        </row>
        <row r="143">
          <cell r="A143" t="str">
            <v>0162</v>
          </cell>
          <cell r="B143" t="str">
            <v>Greenhouse No 11</v>
          </cell>
        </row>
        <row r="144">
          <cell r="A144" t="str">
            <v>0163</v>
          </cell>
          <cell r="B144" t="str">
            <v>Greenhouse No 6</v>
          </cell>
        </row>
        <row r="145">
          <cell r="A145" t="str">
            <v>0164</v>
          </cell>
          <cell r="B145" t="str">
            <v>Greenhouse No 12</v>
          </cell>
        </row>
        <row r="146">
          <cell r="A146" t="str">
            <v>0165</v>
          </cell>
          <cell r="B146" t="str">
            <v>106 Conn Terrace</v>
          </cell>
        </row>
        <row r="147">
          <cell r="A147" t="str">
            <v>0166</v>
          </cell>
          <cell r="B147" t="str">
            <v>Gatehouse Administration Dr</v>
          </cell>
        </row>
        <row r="148">
          <cell r="A148" t="str">
            <v>0167</v>
          </cell>
          <cell r="B148" t="str">
            <v>Gatehouse Rose &amp; Chem/Physics</v>
          </cell>
        </row>
        <row r="149">
          <cell r="A149" t="str">
            <v>0170</v>
          </cell>
          <cell r="B149" t="str">
            <v>Gatehouse Student Center</v>
          </cell>
        </row>
        <row r="150">
          <cell r="A150" t="str">
            <v>0173</v>
          </cell>
          <cell r="B150" t="str">
            <v>Gatehouse Med Plaza</v>
          </cell>
        </row>
        <row r="151">
          <cell r="A151" t="str">
            <v>0174</v>
          </cell>
          <cell r="B151" t="str">
            <v>Academic Science Building</v>
          </cell>
        </row>
        <row r="152">
          <cell r="A152" t="str">
            <v>0175</v>
          </cell>
          <cell r="B152" t="str">
            <v>Gatehouse Med Plaza</v>
          </cell>
        </row>
        <row r="153">
          <cell r="A153" t="str">
            <v>0176</v>
          </cell>
          <cell r="B153" t="str">
            <v>Gatehouse KY Clinic</v>
          </cell>
        </row>
        <row r="154">
          <cell r="A154" t="str">
            <v>0177</v>
          </cell>
          <cell r="B154" t="str">
            <v>Residence Motor Pool</v>
          </cell>
        </row>
        <row r="155">
          <cell r="A155" t="str">
            <v>0178</v>
          </cell>
          <cell r="B155" t="str">
            <v>Gatehouse Young Library</v>
          </cell>
        </row>
        <row r="156">
          <cell r="A156" t="str">
            <v>0180</v>
          </cell>
          <cell r="B156" t="str">
            <v>113 State St</v>
          </cell>
        </row>
        <row r="157">
          <cell r="A157" t="str">
            <v>0181</v>
          </cell>
          <cell r="B157" t="str">
            <v>Woodland Glen III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0186</v>
          </cell>
          <cell r="B162" t="str">
            <v>Woodland Glen IV</v>
          </cell>
        </row>
        <row r="163">
          <cell r="A163" t="str">
            <v>0187</v>
          </cell>
          <cell r="B163" t="str">
            <v>Bus Shelter #5</v>
          </cell>
        </row>
        <row r="164">
          <cell r="A164" t="str">
            <v>0188</v>
          </cell>
          <cell r="B164" t="str">
            <v>Woodland Glen V</v>
          </cell>
        </row>
        <row r="165">
          <cell r="A165" t="str">
            <v>0189</v>
          </cell>
          <cell r="B165" t="str">
            <v>Shawneetown Bldg A</v>
          </cell>
        </row>
        <row r="166">
          <cell r="A166" t="str">
            <v>0190</v>
          </cell>
          <cell r="B166" t="str">
            <v>Shawneetown Bldg B</v>
          </cell>
        </row>
        <row r="167">
          <cell r="A167" t="str">
            <v>0191</v>
          </cell>
          <cell r="B167" t="str">
            <v>Shawneetown Bldg D</v>
          </cell>
        </row>
        <row r="168">
          <cell r="A168" t="str">
            <v>0192</v>
          </cell>
          <cell r="B168" t="str">
            <v>Shawneetown Bldg F</v>
          </cell>
        </row>
        <row r="169">
          <cell r="A169" t="str">
            <v>0193</v>
          </cell>
          <cell r="B169" t="str">
            <v>Shawneetown Bldg E</v>
          </cell>
        </row>
        <row r="170">
          <cell r="A170" t="str">
            <v>0194</v>
          </cell>
          <cell r="B170" t="str">
            <v>Shawneetown Bldg C</v>
          </cell>
        </row>
        <row r="171">
          <cell r="A171" t="str">
            <v>0196</v>
          </cell>
          <cell r="B171" t="str">
            <v>Stoll Field Viewing Tower</v>
          </cell>
        </row>
        <row r="172">
          <cell r="A172" t="str">
            <v>0197</v>
          </cell>
          <cell r="B172" t="str">
            <v>Parking Garage No 1</v>
          </cell>
        </row>
        <row r="173">
          <cell r="A173" t="str">
            <v>0198</v>
          </cell>
          <cell r="B173" t="str">
            <v>Parking Garage No 2</v>
          </cell>
        </row>
        <row r="174">
          <cell r="A174" t="str">
            <v>0199</v>
          </cell>
          <cell r="B174" t="str">
            <v>Parking Garage No 3</v>
          </cell>
        </row>
        <row r="175">
          <cell r="A175" t="str">
            <v>0200</v>
          </cell>
          <cell r="B175" t="str">
            <v>Wethington Allied Health Building</v>
          </cell>
        </row>
        <row r="176">
          <cell r="A176" t="str">
            <v>0202</v>
          </cell>
          <cell r="B176" t="str">
            <v>Parking Garage No 5</v>
          </cell>
        </row>
        <row r="177">
          <cell r="A177" t="str">
            <v>0203</v>
          </cell>
          <cell r="B177" t="str">
            <v>1037 S. Limestone</v>
          </cell>
        </row>
        <row r="178">
          <cell r="A178" t="str">
            <v>0204</v>
          </cell>
          <cell r="B178" t="str">
            <v>Cooling Plant #2</v>
          </cell>
        </row>
        <row r="179">
          <cell r="A179" t="str">
            <v>0205</v>
          </cell>
          <cell r="B179" t="str">
            <v>Phi Mu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0280</v>
          </cell>
          <cell r="B239" t="str">
            <v>The Football Training Facility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Smith Oatts Visitor Center</v>
          </cell>
        </row>
        <row r="256">
          <cell r="A256" t="str">
            <v>0303</v>
          </cell>
          <cell r="B256" t="str">
            <v>Arboretum Restrooms</v>
          </cell>
        </row>
        <row r="257">
          <cell r="A257" t="str">
            <v>0305</v>
          </cell>
          <cell r="B257" t="str">
            <v>Peter P. Bosomworth Health Sciences Research Building</v>
          </cell>
        </row>
        <row r="258">
          <cell r="A258" t="str">
            <v>0312</v>
          </cell>
          <cell r="B258" t="str">
            <v>Plant Sciences</v>
          </cell>
        </row>
        <row r="259">
          <cell r="A259" t="str">
            <v>0313</v>
          </cell>
          <cell r="B259" t="str">
            <v>455 Woodland Ave</v>
          </cell>
        </row>
        <row r="260">
          <cell r="A260" t="str">
            <v>0314</v>
          </cell>
          <cell r="B260" t="str">
            <v>252 East Maxwell St</v>
          </cell>
        </row>
        <row r="261">
          <cell r="A261" t="str">
            <v>0315</v>
          </cell>
          <cell r="B261" t="str">
            <v>206 East Maxwell St</v>
          </cell>
        </row>
        <row r="262">
          <cell r="A262" t="str">
            <v>0324</v>
          </cell>
          <cell r="B262" t="str">
            <v>315 Scott St</v>
          </cell>
        </row>
        <row r="263">
          <cell r="A263" t="str">
            <v>0325</v>
          </cell>
          <cell r="B263" t="str">
            <v>317 Scott St</v>
          </cell>
        </row>
        <row r="264">
          <cell r="A264" t="str">
            <v>0327</v>
          </cell>
          <cell r="B264" t="str">
            <v>321 Scott St</v>
          </cell>
        </row>
        <row r="265">
          <cell r="A265" t="str">
            <v>0333</v>
          </cell>
          <cell r="B265" t="str">
            <v>641 South Limestone St</v>
          </cell>
        </row>
        <row r="266">
          <cell r="A266" t="str">
            <v>0336</v>
          </cell>
          <cell r="B266" t="str">
            <v>Thomas D Clark Building</v>
          </cell>
        </row>
        <row r="267">
          <cell r="A267" t="str">
            <v>0337</v>
          </cell>
          <cell r="B267" t="str">
            <v>663 South Limestone Garage</v>
          </cell>
        </row>
        <row r="268">
          <cell r="A268" t="str">
            <v>0343</v>
          </cell>
          <cell r="B268" t="str">
            <v>Bingham Davis House</v>
          </cell>
        </row>
        <row r="269">
          <cell r="A269" t="str">
            <v>0344</v>
          </cell>
          <cell r="B269" t="str">
            <v>Raymond F. Betts House</v>
          </cell>
        </row>
        <row r="270">
          <cell r="A270" t="str">
            <v>0345</v>
          </cell>
          <cell r="B270" t="str">
            <v>Max Kade German House and Cultural Center</v>
          </cell>
        </row>
        <row r="271">
          <cell r="A271" t="str">
            <v>0346</v>
          </cell>
          <cell r="B271" t="str">
            <v>654 Maxwelton Ct</v>
          </cell>
        </row>
        <row r="272">
          <cell r="A272" t="str">
            <v>0347</v>
          </cell>
          <cell r="B272" t="str">
            <v>624 Maxwelton Ct</v>
          </cell>
        </row>
        <row r="273">
          <cell r="A273" t="str">
            <v>0348</v>
          </cell>
          <cell r="B273" t="str">
            <v>626 Maxwelton Ct</v>
          </cell>
        </row>
        <row r="274">
          <cell r="A274" t="str">
            <v>0349</v>
          </cell>
          <cell r="B274" t="str">
            <v>641 Maxwelton Ct</v>
          </cell>
        </row>
        <row r="275">
          <cell r="A275" t="str">
            <v>0350</v>
          </cell>
          <cell r="B275" t="str">
            <v>643 Maxwelton Ct</v>
          </cell>
        </row>
        <row r="276">
          <cell r="A276" t="str">
            <v>0351</v>
          </cell>
          <cell r="B276" t="str">
            <v>644 Maxwelton Ct</v>
          </cell>
        </row>
        <row r="277">
          <cell r="A277" t="str">
            <v>0353</v>
          </cell>
          <cell r="B277" t="str">
            <v>520 Oldham Ct</v>
          </cell>
        </row>
        <row r="278">
          <cell r="A278" t="str">
            <v>0355</v>
          </cell>
          <cell r="B278" t="str">
            <v>123 State St</v>
          </cell>
        </row>
        <row r="279">
          <cell r="A279" t="str">
            <v>0356</v>
          </cell>
          <cell r="B279" t="str">
            <v>119 State St</v>
          </cell>
        </row>
        <row r="280">
          <cell r="A280" t="str">
            <v>0360</v>
          </cell>
          <cell r="B280" t="str">
            <v>400 Pennsylvania Ct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/>
          <cell r="B44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topLeftCell="A4" zoomScale="90" zoomScaleNormal="90" workbookViewId="0">
      <selection activeCell="G22" sqref="G22"/>
    </sheetView>
  </sheetViews>
  <sheetFormatPr defaultColWidth="9.109375" defaultRowHeight="14.4" x14ac:dyDescent="0.3"/>
  <cols>
    <col min="1" max="1" width="12.5546875" style="35" bestFit="1" customWidth="1"/>
    <col min="2" max="2" width="7.44140625" style="35" bestFit="1" customWidth="1"/>
    <col min="3" max="3" width="24" style="21" customWidth="1"/>
    <col min="4" max="4" width="14.33203125" style="21" bestFit="1" customWidth="1"/>
    <col min="5" max="5" width="8.44140625" style="21" bestFit="1" customWidth="1"/>
    <col min="6" max="6" width="13.33203125" style="21" bestFit="1" customWidth="1"/>
    <col min="7" max="7" width="18.5546875" style="21" customWidth="1"/>
    <col min="8" max="8" width="25.6640625" style="21" customWidth="1"/>
    <col min="9" max="9" width="30.33203125" style="23" customWidth="1"/>
    <col min="10" max="14" width="9.109375" style="21"/>
    <col min="15" max="15" width="11.5546875" style="21" customWidth="1"/>
    <col min="16" max="16384" width="9.109375" style="21"/>
  </cols>
  <sheetData>
    <row r="1" spans="1:16" ht="90" x14ac:dyDescent="0.25">
      <c r="A1" s="20" t="s">
        <v>7</v>
      </c>
      <c r="B1" s="56" t="s">
        <v>67</v>
      </c>
      <c r="C1" s="56"/>
      <c r="F1" s="10" t="s">
        <v>10</v>
      </c>
      <c r="G1" s="22">
        <v>41842</v>
      </c>
      <c r="J1" s="24" t="s">
        <v>35</v>
      </c>
      <c r="K1" s="24" t="s">
        <v>36</v>
      </c>
      <c r="L1" s="25"/>
      <c r="M1" s="25"/>
      <c r="N1" s="25"/>
      <c r="O1" s="26" t="s">
        <v>37</v>
      </c>
      <c r="P1" s="27" t="s">
        <v>49</v>
      </c>
    </row>
    <row r="2" spans="1:16" ht="15.75" thickBot="1" x14ac:dyDescent="0.3">
      <c r="A2" s="28" t="s">
        <v>8</v>
      </c>
      <c r="B2" s="57" t="str">
        <f>VLOOKUP(B1,BuildingList!A:B,2,FALSE)</f>
        <v>UK HealthCare Good Samaritan Hospital</v>
      </c>
      <c r="C2" s="57"/>
      <c r="F2" s="29" t="s">
        <v>12</v>
      </c>
      <c r="G2" s="30" t="s">
        <v>64</v>
      </c>
      <c r="J2" s="31">
        <f>G34-J34</f>
        <v>1</v>
      </c>
      <c r="K2" s="31">
        <f>H34-M34</f>
        <v>0</v>
      </c>
      <c r="L2" s="32"/>
      <c r="M2" s="32"/>
      <c r="N2" s="32"/>
      <c r="O2" s="33"/>
      <c r="P2" s="34"/>
    </row>
    <row r="3" spans="1:16" ht="15" x14ac:dyDescent="0.25">
      <c r="J3" s="23"/>
      <c r="K3" s="23"/>
      <c r="L3" s="23"/>
      <c r="M3" s="23"/>
      <c r="N3" s="23"/>
      <c r="O3" s="23"/>
    </row>
    <row r="4" spans="1:16" ht="15" x14ac:dyDescent="0.25">
      <c r="J4" s="23"/>
      <c r="K4" s="23"/>
      <c r="L4" s="23"/>
      <c r="M4" s="23"/>
      <c r="N4" s="23"/>
      <c r="O4" s="23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.75" thickTop="1" x14ac:dyDescent="0.25">
      <c r="A6" s="52" t="s">
        <v>71</v>
      </c>
      <c r="B6" s="35" t="s">
        <v>69</v>
      </c>
      <c r="C6" s="23" t="s">
        <v>22</v>
      </c>
      <c r="D6" s="21" t="s">
        <v>5</v>
      </c>
      <c r="E6" s="37">
        <v>1319</v>
      </c>
      <c r="F6" s="37">
        <v>1062</v>
      </c>
      <c r="G6" s="37" t="s">
        <v>13</v>
      </c>
      <c r="H6" s="21" t="s">
        <v>13</v>
      </c>
      <c r="J6" s="38" t="str">
        <f>IF(G6="No Change","N/A",IF(G6="New Tag Required",Lookup!F:F,IF(G6="Remove Old Tag",Lookup!F:F,IF(G6="N/A","N/A",""))))</f>
        <v>N/A</v>
      </c>
      <c r="K6" s="39"/>
      <c r="L6" s="38"/>
      <c r="M6" s="38" t="str">
        <f>IF(H8="No Change","N/A",IF(H8="New Tag Required",Lookup!F:F,IF(H8="Remove Old Sign",Lookup!F:F,IF(H8="N/A","N/A",""))))</f>
        <v/>
      </c>
      <c r="N6" s="39"/>
      <c r="O6" s="38"/>
    </row>
    <row r="7" spans="1:16" ht="15" x14ac:dyDescent="0.25">
      <c r="A7" s="53" t="s">
        <v>70</v>
      </c>
      <c r="B7" s="35" t="s">
        <v>69</v>
      </c>
      <c r="C7" s="23" t="s">
        <v>22</v>
      </c>
      <c r="D7" s="21" t="s">
        <v>5</v>
      </c>
      <c r="E7" s="37">
        <v>2661</v>
      </c>
      <c r="F7" s="21">
        <v>2370</v>
      </c>
      <c r="G7" s="37" t="s">
        <v>2</v>
      </c>
      <c r="H7" s="21" t="s">
        <v>13</v>
      </c>
      <c r="J7" s="38"/>
      <c r="K7" s="39"/>
      <c r="L7" s="38"/>
      <c r="M7" s="38"/>
      <c r="N7" s="39"/>
      <c r="O7" s="38"/>
    </row>
    <row r="8" spans="1:16" ht="28.8" x14ac:dyDescent="0.3">
      <c r="A8" s="54" t="s">
        <v>68</v>
      </c>
      <c r="B8" s="35" t="s">
        <v>69</v>
      </c>
      <c r="C8" s="23" t="s">
        <v>24</v>
      </c>
      <c r="D8" s="21" t="s">
        <v>5</v>
      </c>
      <c r="E8" s="37">
        <v>0</v>
      </c>
      <c r="F8" s="37">
        <v>1062</v>
      </c>
      <c r="G8" s="37" t="s">
        <v>3</v>
      </c>
      <c r="H8" s="21" t="s">
        <v>32</v>
      </c>
      <c r="I8" s="23" t="s">
        <v>95</v>
      </c>
      <c r="J8" s="38" t="str">
        <f>IF(G10="No Change","N/A",IF(G10="New Tag Required",Lookup!F:F,IF(G10="Remove Old Tag",Lookup!F:F,IF(G10="N/A","N/A",""))))</f>
        <v>N/A</v>
      </c>
      <c r="K8" s="39"/>
      <c r="L8" s="38"/>
      <c r="M8" s="38" t="str">
        <f>IF(H10="No Change","N/A",IF(H10="New Tag Required",Lookup!F:F,IF(H10="Remove Old Sign",Lookup!F:F,IF(H10="N/A","N/A",""))))</f>
        <v>N/A</v>
      </c>
      <c r="N8" s="39"/>
      <c r="O8" s="38"/>
    </row>
    <row r="9" spans="1:16" ht="43.2" x14ac:dyDescent="0.3">
      <c r="A9" s="55" t="s">
        <v>75</v>
      </c>
      <c r="B9" s="35" t="s">
        <v>73</v>
      </c>
      <c r="C9" s="23" t="s">
        <v>91</v>
      </c>
      <c r="D9" s="21" t="s">
        <v>5</v>
      </c>
      <c r="E9" s="37">
        <v>978</v>
      </c>
      <c r="F9" s="37">
        <v>933</v>
      </c>
      <c r="G9" s="37" t="s">
        <v>2</v>
      </c>
      <c r="H9" s="21" t="s">
        <v>58</v>
      </c>
      <c r="I9" s="23" t="s">
        <v>92</v>
      </c>
      <c r="J9" s="38" t="str">
        <f>IF(G9="No Change","N/A",IF(G9="New Tag Required",Lookup!F:F,IF(G9="Remove Old Tag",Lookup!F:F,IF(G9="N/A","N/A",""))))</f>
        <v>N/A</v>
      </c>
      <c r="K9" s="39"/>
      <c r="L9" s="38"/>
      <c r="M9" s="38" t="str">
        <f>IF(H9="No Change","N/A",IF(H9="New Tag Required",Lookup!F:F,IF(H9="Remove Old Sign",Lookup!F:F,IF(H9="N/A","N/A",""))))</f>
        <v/>
      </c>
      <c r="N9" s="39"/>
      <c r="O9" s="38"/>
    </row>
    <row r="10" spans="1:16" ht="28.8" x14ac:dyDescent="0.3">
      <c r="A10" s="53" t="s">
        <v>72</v>
      </c>
      <c r="B10" s="35" t="s">
        <v>73</v>
      </c>
      <c r="C10" s="23" t="s">
        <v>91</v>
      </c>
      <c r="D10" s="21" t="s">
        <v>5</v>
      </c>
      <c r="E10" s="41">
        <v>198</v>
      </c>
      <c r="F10" s="41">
        <v>193</v>
      </c>
      <c r="G10" s="37" t="s">
        <v>2</v>
      </c>
      <c r="H10" s="21" t="s">
        <v>13</v>
      </c>
      <c r="I10" s="23" t="s">
        <v>74</v>
      </c>
      <c r="J10" s="38" t="str">
        <f>IF(G12="No Change","N/A",IF(G12="New Tag Required",Lookup!F:F,IF(G12="Remove Old Tag",Lookup!F:F,IF(G12="N/A","N/A",""))))</f>
        <v>N/A</v>
      </c>
      <c r="K10" s="39"/>
      <c r="L10" s="38"/>
      <c r="M10" s="38" t="str">
        <f>IF(H12="No Change","N/A",IF(H12="New Tag Required",Lookup!F:F,IF(H12="Remove Old Sign",Lookup!F:F,IF(H12="N/A","N/A",""))))</f>
        <v>N/A</v>
      </c>
      <c r="N10" s="39"/>
      <c r="O10" s="38"/>
    </row>
    <row r="11" spans="1:16" ht="28.8" x14ac:dyDescent="0.3">
      <c r="A11" s="55" t="s">
        <v>79</v>
      </c>
      <c r="B11" s="35" t="s">
        <v>77</v>
      </c>
      <c r="C11" s="23" t="s">
        <v>91</v>
      </c>
      <c r="D11" s="21" t="s">
        <v>5</v>
      </c>
      <c r="E11" s="37">
        <v>38</v>
      </c>
      <c r="F11" s="37">
        <v>0</v>
      </c>
      <c r="G11" s="37" t="s">
        <v>55</v>
      </c>
      <c r="H11" s="21" t="s">
        <v>56</v>
      </c>
      <c r="I11" s="23" t="s">
        <v>90</v>
      </c>
      <c r="J11" s="38">
        <f>IF(G11="No Change","N/A",IF(G11="New Tag Required",Lookup!F:F,IF(G11="Remove Old Tag",Lookup!F:F,IF(G11="N/A","N/A",""))))</f>
        <v>0</v>
      </c>
      <c r="K11" s="39"/>
      <c r="L11" s="38"/>
      <c r="M11" s="38">
        <f>IF(H11="No Change","N/A",IF(H11="New Tag Required",Lookup!F:F,IF(H11="Remove Old Sign",Lookup!F:F,IF(H11="N/A","N/A",""))))</f>
        <v>0</v>
      </c>
      <c r="N11" s="39"/>
      <c r="O11" s="38"/>
    </row>
    <row r="12" spans="1:16" x14ac:dyDescent="0.3">
      <c r="A12" s="55" t="s">
        <v>76</v>
      </c>
      <c r="B12" s="35" t="s">
        <v>77</v>
      </c>
      <c r="C12" s="23" t="s">
        <v>93</v>
      </c>
      <c r="D12" s="21" t="s">
        <v>5</v>
      </c>
      <c r="E12" s="37">
        <v>165</v>
      </c>
      <c r="F12" s="37">
        <v>160</v>
      </c>
      <c r="G12" s="37" t="s">
        <v>2</v>
      </c>
      <c r="H12" s="21" t="s">
        <v>13</v>
      </c>
      <c r="I12" s="23" t="s">
        <v>78</v>
      </c>
      <c r="J12" s="38" t="str">
        <f>IF(G14="No Change","N/A",IF(G14="New Tag Required",Lookup!F:F,IF(G14="Remove Old Tag",Lookup!F:F,IF(G14="N/A","N/A",""))))</f>
        <v>N/A</v>
      </c>
      <c r="K12" s="39"/>
      <c r="L12" s="38"/>
      <c r="M12" s="38" t="str">
        <f>IF(H14="No Change","N/A",IF(H14="New Tag Required",Lookup!F:F,IF(H14="Remove Old Sign",Lookup!F:F,IF(H14="N/A","N/A",""))))</f>
        <v/>
      </c>
      <c r="N12" s="39"/>
      <c r="O12" s="38"/>
    </row>
    <row r="13" spans="1:16" ht="15" customHeight="1" x14ac:dyDescent="0.3">
      <c r="A13" s="55" t="s">
        <v>81</v>
      </c>
      <c r="B13" s="35" t="s">
        <v>80</v>
      </c>
      <c r="C13" s="23" t="s">
        <v>93</v>
      </c>
      <c r="D13" s="21" t="s">
        <v>5</v>
      </c>
      <c r="E13" s="37">
        <v>1087</v>
      </c>
      <c r="F13" s="37">
        <v>1077</v>
      </c>
      <c r="G13" s="37" t="s">
        <v>2</v>
      </c>
      <c r="H13" s="21" t="s">
        <v>13</v>
      </c>
      <c r="I13" s="23" t="s">
        <v>82</v>
      </c>
      <c r="J13" s="38" t="str">
        <f>IF(G13="No Change","N/A",IF(G13="New Tag Required",Lookup!F:F,IF(G13="Remove Old Tag",Lookup!F:F,IF(G13="N/A","N/A",""))))</f>
        <v>N/A</v>
      </c>
      <c r="K13" s="39"/>
      <c r="L13" s="38"/>
      <c r="M13" s="38" t="str">
        <f>IF(H13="No Change","N/A",IF(H13="New Tag Required",Lookup!F:F,IF(H13="Remove Old Sign",Lookup!F:F,IF(H13="N/A","N/A",""))))</f>
        <v>N/A</v>
      </c>
      <c r="N13" s="39"/>
      <c r="O13" s="38"/>
    </row>
    <row r="14" spans="1:16" ht="28.8" x14ac:dyDescent="0.3">
      <c r="A14" s="55" t="s">
        <v>85</v>
      </c>
      <c r="B14" s="35" t="s">
        <v>80</v>
      </c>
      <c r="C14" s="23" t="s">
        <v>91</v>
      </c>
      <c r="D14" s="21" t="s">
        <v>5</v>
      </c>
      <c r="E14" s="37">
        <v>80</v>
      </c>
      <c r="F14" s="37">
        <v>66</v>
      </c>
      <c r="G14" s="37" t="s">
        <v>2</v>
      </c>
      <c r="H14" s="21" t="s">
        <v>58</v>
      </c>
      <c r="I14" s="23" t="s">
        <v>78</v>
      </c>
      <c r="J14" s="38" t="str">
        <f>IF(G16="No Change","N/A",IF(G16="New Tag Required",Lookup!F:F,IF(G16="Remove Old Tag",Lookup!F:F,IF(G16="N/A","N/A",""))))</f>
        <v>N/A</v>
      </c>
      <c r="K14" s="39"/>
      <c r="L14" s="38"/>
      <c r="M14" s="38" t="str">
        <f>IF(H16="No Change","N/A",IF(H16="New Tag Required",Lookup!F:F,IF(H16="Remove Old Sign",Lookup!F:F,IF(H16="N/A","N/A",""))))</f>
        <v/>
      </c>
      <c r="N14" s="39"/>
      <c r="O14" s="38"/>
    </row>
    <row r="15" spans="1:16" ht="15" customHeight="1" x14ac:dyDescent="0.3">
      <c r="A15" s="55" t="s">
        <v>83</v>
      </c>
      <c r="B15" s="35" t="s">
        <v>84</v>
      </c>
      <c r="C15" s="23" t="s">
        <v>93</v>
      </c>
      <c r="D15" s="21" t="s">
        <v>5</v>
      </c>
      <c r="E15" s="37">
        <v>1537</v>
      </c>
      <c r="F15" s="37">
        <v>1527</v>
      </c>
      <c r="G15" s="37" t="s">
        <v>2</v>
      </c>
      <c r="H15" s="21" t="s">
        <v>13</v>
      </c>
      <c r="I15" s="23" t="s">
        <v>82</v>
      </c>
      <c r="J15" s="38" t="str">
        <f>IF(G15="No Change","N/A",IF(G15="New Tag Required",Lookup!F:F,IF(G15="Remove Old Tag",Lookup!F:F,IF(G15="N/A","N/A",""))))</f>
        <v>N/A</v>
      </c>
      <c r="K15" s="42"/>
      <c r="L15" s="23"/>
      <c r="M15" s="38" t="str">
        <f>IF(H15="No Change","N/A",IF(H15="New Tag Required",Lookup!F:F,IF(H15="Remove Old Sign",Lookup!F:F,IF(H15="N/A","N/A",""))))</f>
        <v>N/A</v>
      </c>
      <c r="N15" s="42"/>
      <c r="O15" s="23"/>
    </row>
    <row r="16" spans="1:16" ht="28.8" x14ac:dyDescent="0.3">
      <c r="A16" s="55" t="s">
        <v>86</v>
      </c>
      <c r="B16" s="35" t="s">
        <v>84</v>
      </c>
      <c r="C16" s="23" t="s">
        <v>91</v>
      </c>
      <c r="D16" s="21" t="s">
        <v>5</v>
      </c>
      <c r="E16" s="37">
        <v>79</v>
      </c>
      <c r="F16" s="37">
        <v>67</v>
      </c>
      <c r="G16" s="37" t="s">
        <v>2</v>
      </c>
      <c r="H16" s="21" t="s">
        <v>58</v>
      </c>
      <c r="I16" s="23" t="s">
        <v>78</v>
      </c>
      <c r="J16" s="38" t="str">
        <f>IF(G18="No Change","N/A",IF(G18="New Tag Required",Lookup!F:F,IF(G18="Remove Old Tag",Lookup!F:F,IF(G18="N/A","N/A",""))))</f>
        <v>N/A</v>
      </c>
      <c r="K16" s="42"/>
      <c r="L16" s="23"/>
      <c r="M16" s="38" t="str">
        <f>IF(H18="No Change","N/A",IF(H18="New Tag Required",Lookup!F:F,IF(H18="Remove Old Sign",Lookup!F:F,IF(H18="N/A","N/A",""))))</f>
        <v/>
      </c>
      <c r="N16" s="42"/>
      <c r="O16" s="23"/>
    </row>
    <row r="17" spans="1:15" ht="15" customHeight="1" x14ac:dyDescent="0.3">
      <c r="A17" s="55" t="s">
        <v>88</v>
      </c>
      <c r="B17" s="35" t="s">
        <v>89</v>
      </c>
      <c r="C17" s="23" t="s">
        <v>93</v>
      </c>
      <c r="D17" s="21" t="s">
        <v>5</v>
      </c>
      <c r="E17" s="37">
        <v>1779</v>
      </c>
      <c r="F17" s="37">
        <v>1769</v>
      </c>
      <c r="G17" s="37" t="s">
        <v>2</v>
      </c>
      <c r="H17" s="21" t="s">
        <v>13</v>
      </c>
      <c r="I17" s="23" t="s">
        <v>82</v>
      </c>
      <c r="J17" s="38" t="str">
        <f>IF(G17="No Change","N/A",IF(G17="New Tag Required",Lookup!F:F,IF(G17="Remove Old Tag",Lookup!F:F,IF(G17="N/A","N/A",""))))</f>
        <v>N/A</v>
      </c>
      <c r="K17" s="42"/>
      <c r="L17" s="23"/>
      <c r="M17" s="38" t="str">
        <f>IF(H17="No Change","N/A",IF(H17="New Tag Required",Lookup!F:F,IF(H17="Remove Old Sign",Lookup!F:F,IF(H17="N/A","N/A",""))))</f>
        <v>N/A</v>
      </c>
      <c r="N17" s="42"/>
      <c r="O17" s="23"/>
    </row>
    <row r="18" spans="1:15" ht="28.8" x14ac:dyDescent="0.3">
      <c r="A18" s="55" t="s">
        <v>87</v>
      </c>
      <c r="B18" s="35" t="s">
        <v>89</v>
      </c>
      <c r="C18" s="23" t="s">
        <v>91</v>
      </c>
      <c r="D18" s="21" t="s">
        <v>5</v>
      </c>
      <c r="E18" s="37">
        <v>78</v>
      </c>
      <c r="F18" s="37">
        <v>64</v>
      </c>
      <c r="G18" s="37" t="s">
        <v>2</v>
      </c>
      <c r="H18" s="21" t="s">
        <v>58</v>
      </c>
      <c r="I18" s="23" t="s">
        <v>78</v>
      </c>
      <c r="J18" s="38">
        <v>0</v>
      </c>
      <c r="K18" s="42"/>
      <c r="L18" s="23"/>
      <c r="M18" s="38"/>
      <c r="N18" s="42"/>
      <c r="O18" s="23"/>
    </row>
    <row r="19" spans="1:15" x14ac:dyDescent="0.3">
      <c r="A19" s="55"/>
      <c r="C19" s="23"/>
      <c r="E19" s="37"/>
      <c r="F19" s="37"/>
      <c r="G19" s="37"/>
      <c r="J19" s="38" t="str">
        <f>IF(G19="No Change","N/A",IF(G19="New Tag Required",Lookup!F:F,IF(G19="Remove Old Tag",Lookup!F:F,IF(G19="N/A","N/A",""))))</f>
        <v/>
      </c>
      <c r="K19" s="42"/>
      <c r="L19" s="23"/>
      <c r="M19" s="38" t="str">
        <f>IF(H19="No Change","N/A",IF(H19="New Tag Required",Lookup!F:F,IF(H19="Remove Old Sign",Lookup!F:F,IF(H19="N/A","N/A",""))))</f>
        <v/>
      </c>
      <c r="N19" s="42"/>
      <c r="O19" s="23"/>
    </row>
    <row r="20" spans="1:15" ht="55.8" customHeight="1" x14ac:dyDescent="0.3">
      <c r="A20" s="58" t="s">
        <v>94</v>
      </c>
      <c r="B20" s="58"/>
      <c r="C20" s="58"/>
      <c r="E20" s="37"/>
      <c r="F20" s="43"/>
      <c r="G20" s="37"/>
      <c r="J20" s="38" t="str">
        <f>IF(G20="No Change","N/A",IF(G20="New Tag Required",Lookup!F:F,IF(G20="Remove Old Tag",Lookup!F:F,IF(G20="N/A","N/A",""))))</f>
        <v/>
      </c>
      <c r="K20" s="42"/>
      <c r="L20" s="23"/>
      <c r="M20" s="38" t="str">
        <f>IF(H20="No Change","N/A",IF(H20="New Tag Required",Lookup!F:F,IF(H20="Remove Old Sign",Lookup!F:F,IF(H20="N/A","N/A",""))))</f>
        <v/>
      </c>
      <c r="N20" s="42"/>
      <c r="O20" s="23"/>
    </row>
    <row r="21" spans="1:15" x14ac:dyDescent="0.3">
      <c r="A21" s="40"/>
      <c r="C21" s="23"/>
      <c r="E21" s="37"/>
      <c r="F21" s="37"/>
      <c r="G21" s="37"/>
      <c r="J21" s="38" t="str">
        <f>IF(G21="No Change","N/A",IF(G21="New Tag Required",Lookup!F:F,IF(G21="Remove Old Tag",Lookup!F:F,IF(G21="N/A","N/A",""))))</f>
        <v/>
      </c>
      <c r="K21" s="42"/>
      <c r="L21" s="23"/>
      <c r="M21" s="38" t="str">
        <f>IF(H21="No Change","N/A",IF(H21="New Tag Required",Lookup!F:F,IF(H21="Remove Old Sign",Lookup!F:F,IF(H21="N/A","N/A",""))))</f>
        <v/>
      </c>
      <c r="N21" s="42"/>
      <c r="O21" s="23"/>
    </row>
    <row r="22" spans="1:15" ht="15" x14ac:dyDescent="0.25">
      <c r="A22" s="40"/>
      <c r="C22" s="23"/>
      <c r="E22" s="37"/>
      <c r="F22" s="37"/>
      <c r="G22" s="37"/>
      <c r="J22" s="38" t="str">
        <f>IF(G22="No Change","N/A",IF(G22="New Tag Required",Lookup!F:F,IF(G22="Remove Old Tag",Lookup!F:F,IF(G22="N/A","N/A",""))))</f>
        <v/>
      </c>
      <c r="K22" s="44"/>
      <c r="M22" s="38" t="str">
        <f>IF(H22="No Change","N/A",IF(H22="New Tag Required",Lookup!F:F,IF(H22="Remove Old Sign",Lookup!F:F,IF(H22="N/A","N/A",""))))</f>
        <v/>
      </c>
      <c r="N22" s="42"/>
      <c r="O22" s="23"/>
    </row>
    <row r="23" spans="1:15" ht="15" x14ac:dyDescent="0.25">
      <c r="A23" s="40"/>
      <c r="C23" s="23"/>
      <c r="E23" s="37"/>
      <c r="F23" s="37"/>
      <c r="G23" s="37"/>
      <c r="J23" s="38" t="str">
        <f>IF(G23="No Change","N/A",IF(G23="New Tag Required",Lookup!F:F,IF(G23="Remove Old Tag",Lookup!F:F,IF(G23="N/A","N/A",""))))</f>
        <v/>
      </c>
      <c r="K23" s="44"/>
      <c r="M23" s="38" t="str">
        <f>IF(H23="No Change","N/A",IF(H23="New Tag Required",Lookup!F:F,IF(H23="Remove Old Sign",Lookup!F:F,IF(H23="N/A","N/A",""))))</f>
        <v/>
      </c>
      <c r="N23" s="42"/>
      <c r="O23" s="23"/>
    </row>
    <row r="24" spans="1:15" ht="15" x14ac:dyDescent="0.25">
      <c r="A24" s="40"/>
      <c r="C24" s="23"/>
      <c r="E24" s="37"/>
      <c r="F24" s="37"/>
      <c r="G24" s="37"/>
      <c r="J24" s="38" t="str">
        <f>IF(G24="No Change","N/A",IF(G24="New Tag Required",Lookup!F:F,IF(G24="Remove Old Tag",Lookup!F:F,IF(G24="N/A","N/A",""))))</f>
        <v/>
      </c>
      <c r="K24" s="44"/>
      <c r="M24" s="38" t="str">
        <f>IF(H24="No Change","N/A",IF(H24="New Tag Required",Lookup!F:F,IF(H24="Remove Old Sign",Lookup!F:F,IF(H24="N/A","N/A",""))))</f>
        <v/>
      </c>
      <c r="N24" s="44"/>
    </row>
    <row r="25" spans="1:15" ht="15" x14ac:dyDescent="0.25">
      <c r="A25" s="40"/>
      <c r="C25" s="23"/>
      <c r="E25" s="37"/>
      <c r="F25" s="37"/>
      <c r="G25" s="37"/>
      <c r="J25" s="38" t="str">
        <f>IF(G25="No Change","N/A",IF(G25="New Tag Required",Lookup!F:F,IF(G25="Remove Old Tag",Lookup!F:F,IF(G25="N/A","N/A",""))))</f>
        <v/>
      </c>
      <c r="K25" s="44"/>
      <c r="M25" s="38" t="str">
        <f>IF(H25="No Change","N/A",IF(H25="New Tag Required",Lookup!F:F,IF(H25="Remove Old Sign",Lookup!F:F,IF(H25="N/A","N/A",""))))</f>
        <v/>
      </c>
      <c r="N25" s="44"/>
    </row>
    <row r="26" spans="1:15" ht="15" x14ac:dyDescent="0.25">
      <c r="A26" s="36"/>
      <c r="C26" s="23"/>
      <c r="E26" s="37"/>
      <c r="F26" s="37"/>
      <c r="G26" s="37"/>
      <c r="J26" s="38" t="str">
        <f>IF(G26="No Change","N/A",IF(G26="New Tag Required",Lookup!F:F,IF(G26="Remove Old Tag",Lookup!F:F,IF(G26="N/A","N/A",""))))</f>
        <v/>
      </c>
      <c r="K26" s="44"/>
      <c r="M26" s="38" t="str">
        <f>IF(H26="No Change","N/A",IF(H26="New Tag Required",Lookup!F:F,IF(H26="Remove Old Sign",Lookup!F:F,IF(H26="N/A","N/A",""))))</f>
        <v/>
      </c>
      <c r="N26" s="44"/>
    </row>
    <row r="27" spans="1:15" ht="15" x14ac:dyDescent="0.25">
      <c r="A27" s="36"/>
      <c r="C27" s="23"/>
      <c r="E27" s="37"/>
      <c r="F27" s="37"/>
      <c r="G27" s="37"/>
      <c r="J27" s="38" t="str">
        <f>IF(G27="No Change","N/A",IF(G27="New Tag Required",Lookup!F:F,IF(G27="Remove Old Tag",Lookup!F:F,IF(G27="N/A","N/A",""))))</f>
        <v/>
      </c>
      <c r="K27" s="44"/>
      <c r="M27" s="38" t="str">
        <f>IF(H27="No Change","N/A",IF(H27="New Tag Required",Lookup!F:F,IF(H27="Remove Old Sign",Lookup!F:F,IF(H27="N/A","N/A",""))))</f>
        <v/>
      </c>
      <c r="N27" s="44"/>
    </row>
    <row r="28" spans="1:15" ht="15" x14ac:dyDescent="0.25">
      <c r="A28" s="36"/>
      <c r="C28" s="23"/>
      <c r="E28" s="37"/>
      <c r="F28" s="37"/>
      <c r="G28" s="37"/>
      <c r="J28" s="38" t="str">
        <f>IF(G28="No Change","N/A",IF(G28="New Tag Required",Lookup!F:F,IF(G28="Remove Old Tag",Lookup!F:F,IF(G28="N/A","N/A",""))))</f>
        <v/>
      </c>
      <c r="K28" s="44"/>
      <c r="M28" s="38" t="str">
        <f>IF(H28="No Change","N/A",IF(H28="New Tag Required",Lookup!F:F,IF(H28="Remove Old Sign",Lookup!F:F,IF(H28="N/A","N/A",""))))</f>
        <v/>
      </c>
      <c r="N28" s="44"/>
    </row>
    <row r="29" spans="1:15" ht="15" x14ac:dyDescent="0.25">
      <c r="A29" s="36"/>
      <c r="C29" s="23"/>
      <c r="E29" s="37"/>
      <c r="F29" s="37"/>
      <c r="G29" s="37"/>
      <c r="J29" s="38" t="str">
        <f>IF(G29="No Change","N/A",IF(G29="New Tag Required",Lookup!F:F,IF(G29="Remove Old Tag",Lookup!F:F,IF(G29="N/A","N/A",""))))</f>
        <v/>
      </c>
      <c r="K29" s="44"/>
      <c r="M29" s="38" t="str">
        <f>IF(H29="No Change","N/A",IF(H29="New Tag Required",Lookup!F:F,IF(H29="Remove Old Sign",Lookup!F:F,IF(H29="N/A","N/A",""))))</f>
        <v/>
      </c>
      <c r="N29" s="44"/>
    </row>
    <row r="30" spans="1:15" ht="15" x14ac:dyDescent="0.25">
      <c r="A30" s="36"/>
      <c r="C30" s="23"/>
      <c r="E30" s="37"/>
      <c r="F30" s="37"/>
      <c r="G30" s="37"/>
      <c r="J30" s="38" t="str">
        <f>IF(G30="No Change","N/A",IF(G30="New Tag Required",Lookup!F:F,IF(G30="Remove Old Tag",Lookup!F:F,IF(G30="N/A","N/A",""))))</f>
        <v/>
      </c>
      <c r="K30" s="44"/>
      <c r="M30" s="38" t="str">
        <f>IF(H30="No Change","N/A",IF(H30="New Tag Required",Lookup!F:F,IF(H30="Remove Old Sign",Lookup!F:F,IF(H30="N/A","N/A",""))))</f>
        <v/>
      </c>
      <c r="N30" s="44"/>
    </row>
    <row r="31" spans="1:15" ht="15" x14ac:dyDescent="0.25">
      <c r="A31" s="36"/>
      <c r="C31" s="23"/>
      <c r="E31" s="37"/>
      <c r="F31" s="37"/>
      <c r="G31" s="37"/>
      <c r="J31" s="38" t="str">
        <f>IF(G31="No Change","N/A",IF(G31="New Tag Required",Lookup!F:F,IF(G31="Remove Old Tag",Lookup!F:F,IF(G31="N/A","N/A",""))))</f>
        <v/>
      </c>
      <c r="K31" s="44"/>
      <c r="M31" s="38" t="str">
        <f>IF(H31="No Change","N/A",IF(H31="New Tag Required",Lookup!F:F,IF(H31="Remove Old Sign",Lookup!F:F,IF(H31="N/A","N/A",""))))</f>
        <v/>
      </c>
      <c r="N31" s="44"/>
    </row>
    <row r="32" spans="1:15" ht="15.75" thickBot="1" x14ac:dyDescent="0.3">
      <c r="A32" s="36"/>
      <c r="C32" s="23"/>
      <c r="E32" s="37"/>
      <c r="F32" s="37"/>
      <c r="G32" s="37"/>
      <c r="K32" s="44"/>
      <c r="N32" s="44"/>
    </row>
    <row r="33" spans="1:13" ht="43.2" x14ac:dyDescent="0.3">
      <c r="A33" s="36"/>
      <c r="C33" s="23"/>
      <c r="E33" s="37"/>
      <c r="F33" s="37"/>
      <c r="G33" s="15" t="s">
        <v>47</v>
      </c>
      <c r="H33" s="16" t="s">
        <v>48</v>
      </c>
      <c r="J33" s="17" t="s">
        <v>42</v>
      </c>
      <c r="K33" s="38"/>
      <c r="L33" s="38"/>
      <c r="M33" s="17" t="s">
        <v>43</v>
      </c>
    </row>
    <row r="34" spans="1:13" ht="15" thickBot="1" x14ac:dyDescent="0.35">
      <c r="A34" s="36"/>
      <c r="C34" s="23"/>
      <c r="E34" s="37"/>
      <c r="F34" s="37"/>
      <c r="G34" s="45">
        <f>COUNTIF(G7:G33,"New Tag Required")</f>
        <v>1</v>
      </c>
      <c r="H34" s="46">
        <f>COUNTIF(H7:H33,"New Sign Required")</f>
        <v>0</v>
      </c>
      <c r="J34" s="47">
        <f>COUNTIF(J6:J33,"Installed")</f>
        <v>0</v>
      </c>
      <c r="K34" s="38"/>
      <c r="L34" s="38"/>
      <c r="M34" s="47">
        <f>COUNTIF(M6:M33,"Installed")</f>
        <v>0</v>
      </c>
    </row>
    <row r="35" spans="1:13" x14ac:dyDescent="0.3">
      <c r="A35" s="36"/>
      <c r="C35" s="23"/>
      <c r="E35" s="37"/>
      <c r="F35" s="37"/>
      <c r="G35" s="37"/>
    </row>
    <row r="36" spans="1:13" x14ac:dyDescent="0.3">
      <c r="A36" s="36"/>
      <c r="C36" s="23"/>
      <c r="E36" s="37"/>
      <c r="F36" s="37"/>
      <c r="G36" s="37"/>
    </row>
    <row r="37" spans="1:13" x14ac:dyDescent="0.3">
      <c r="A37" s="36"/>
      <c r="C37" s="23"/>
      <c r="E37" s="37"/>
      <c r="F37" s="37"/>
      <c r="G37" s="37"/>
    </row>
    <row r="38" spans="1:13" x14ac:dyDescent="0.3">
      <c r="A38" s="36"/>
      <c r="C38" s="23"/>
      <c r="E38" s="37"/>
      <c r="F38" s="37"/>
      <c r="G38" s="37"/>
    </row>
    <row r="39" spans="1:13" x14ac:dyDescent="0.3">
      <c r="A39" s="36"/>
      <c r="C39" s="23"/>
      <c r="E39" s="37"/>
      <c r="F39" s="37"/>
      <c r="G39" s="37"/>
    </row>
    <row r="40" spans="1:13" x14ac:dyDescent="0.3">
      <c r="A40" s="36"/>
      <c r="C40" s="23"/>
      <c r="E40" s="37"/>
      <c r="F40" s="37"/>
      <c r="G40" s="37"/>
    </row>
    <row r="41" spans="1:13" x14ac:dyDescent="0.3">
      <c r="A41" s="36"/>
      <c r="C41" s="23"/>
      <c r="E41" s="37"/>
      <c r="F41" s="37"/>
      <c r="G41" s="37"/>
    </row>
    <row r="42" spans="1:13" x14ac:dyDescent="0.3">
      <c r="A42" s="48"/>
      <c r="C42" s="23"/>
      <c r="E42" s="37"/>
      <c r="F42" s="49"/>
      <c r="G42" s="37"/>
    </row>
    <row r="43" spans="1:13" x14ac:dyDescent="0.3">
      <c r="A43" s="48"/>
      <c r="C43" s="23"/>
      <c r="E43" s="37"/>
      <c r="F43" s="49"/>
      <c r="G43" s="37"/>
    </row>
    <row r="44" spans="1:13" x14ac:dyDescent="0.3">
      <c r="A44" s="48"/>
      <c r="C44" s="23"/>
      <c r="E44" s="37"/>
      <c r="F44" s="50"/>
      <c r="G44" s="37"/>
    </row>
    <row r="45" spans="1:13" x14ac:dyDescent="0.3">
      <c r="A45" s="36"/>
      <c r="C45" s="23"/>
      <c r="E45" s="37"/>
      <c r="F45" s="49"/>
      <c r="G45" s="37"/>
    </row>
    <row r="46" spans="1:13" x14ac:dyDescent="0.3">
      <c r="A46" s="36"/>
      <c r="C46" s="23"/>
      <c r="E46" s="37"/>
      <c r="F46" s="49"/>
      <c r="G46" s="37"/>
    </row>
    <row r="47" spans="1:13" x14ac:dyDescent="0.3">
      <c r="A47" s="51"/>
      <c r="C47" s="23"/>
      <c r="E47" s="37"/>
      <c r="F47" s="37"/>
      <c r="G47" s="37"/>
    </row>
    <row r="48" spans="1:13" x14ac:dyDescent="0.3">
      <c r="A48" s="51"/>
      <c r="C48" s="23"/>
      <c r="E48" s="37"/>
      <c r="F48" s="37"/>
      <c r="G48" s="37"/>
    </row>
    <row r="49" spans="1:7" x14ac:dyDescent="0.3">
      <c r="A49" s="51"/>
      <c r="C49" s="23"/>
      <c r="E49" s="37"/>
      <c r="F49" s="37"/>
      <c r="G49" s="37"/>
    </row>
    <row r="50" spans="1:7" x14ac:dyDescent="0.3">
      <c r="A50" s="51"/>
      <c r="C50" s="23"/>
      <c r="E50" s="37"/>
      <c r="F50" s="37"/>
      <c r="G50" s="37"/>
    </row>
    <row r="51" spans="1:7" x14ac:dyDescent="0.3">
      <c r="A51" s="51"/>
      <c r="C51" s="23"/>
      <c r="E51" s="37"/>
      <c r="F51" s="43"/>
      <c r="G51" s="37"/>
    </row>
    <row r="52" spans="1:7" x14ac:dyDescent="0.3">
      <c r="A52" s="51"/>
      <c r="C52" s="23"/>
      <c r="E52" s="37"/>
      <c r="F52" s="37"/>
      <c r="G52" s="37"/>
    </row>
    <row r="53" spans="1:7" x14ac:dyDescent="0.3">
      <c r="A53" s="51"/>
      <c r="C53" s="23"/>
      <c r="E53" s="37"/>
      <c r="F53" s="37"/>
      <c r="G53" s="37"/>
    </row>
    <row r="54" spans="1:7" x14ac:dyDescent="0.3">
      <c r="A54" s="36"/>
      <c r="C54" s="23"/>
      <c r="E54" s="37"/>
      <c r="F54" s="37"/>
      <c r="G54" s="37"/>
    </row>
    <row r="55" spans="1:7" x14ac:dyDescent="0.3">
      <c r="A55" s="36"/>
      <c r="C55" s="23"/>
    </row>
    <row r="56" spans="1:7" x14ac:dyDescent="0.3">
      <c r="C56" s="23"/>
    </row>
    <row r="57" spans="1:7" x14ac:dyDescent="0.3">
      <c r="C57" s="23"/>
    </row>
    <row r="58" spans="1:7" x14ac:dyDescent="0.3">
      <c r="C58" s="23"/>
    </row>
    <row r="59" spans="1:7" x14ac:dyDescent="0.3">
      <c r="C59" s="23"/>
    </row>
    <row r="60" spans="1:7" x14ac:dyDescent="0.3">
      <c r="C60" s="23"/>
    </row>
    <row r="61" spans="1:7" x14ac:dyDescent="0.3">
      <c r="C61" s="23"/>
    </row>
    <row r="62" spans="1:7" x14ac:dyDescent="0.3">
      <c r="C62" s="23"/>
    </row>
    <row r="63" spans="1:7" x14ac:dyDescent="0.3">
      <c r="C63" s="23"/>
    </row>
    <row r="64" spans="1:7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82" spans="3:3" x14ac:dyDescent="0.3">
      <c r="C82" s="23"/>
    </row>
    <row r="83" spans="3:3" x14ac:dyDescent="0.3">
      <c r="C83" s="23"/>
    </row>
    <row r="200" spans="3:3" x14ac:dyDescent="0.3">
      <c r="C200" s="21" t="s">
        <v>30</v>
      </c>
    </row>
  </sheetData>
  <sheetProtection insertRows="0" deleteRows="0" selectLockedCells="1"/>
  <sortState ref="A6:I28">
    <sortCondition ref="C6:C28"/>
    <sortCondition ref="A6:A28"/>
  </sortState>
  <mergeCells count="3">
    <mergeCell ref="B1:C1"/>
    <mergeCell ref="B2:C2"/>
    <mergeCell ref="A20:C20"/>
  </mergeCells>
  <conditionalFormatting sqref="G39:G53 G9 G11:G18">
    <cfRule type="containsText" dxfId="52" priority="160" operator="containsText" text="New Tag Required">
      <formula>NOT(ISERROR(SEARCH("New Tag Required",G9)))</formula>
    </cfRule>
  </conditionalFormatting>
  <conditionalFormatting sqref="D39:D99 D11:D18 D8:D9 D6">
    <cfRule type="containsText" dxfId="51" priority="159" operator="containsText" text="Yes">
      <formula>NOT(ISERROR(SEARCH("Yes",D6)))</formula>
    </cfRule>
  </conditionalFormatting>
  <conditionalFormatting sqref="H39:H99 H200:H421 H9 H11:H18">
    <cfRule type="containsText" dxfId="50" priority="147" operator="containsText" text="New Sign Required">
      <formula>NOT(ISERROR(SEARCH("New Sign Required",H9)))</formula>
    </cfRule>
  </conditionalFormatting>
  <conditionalFormatting sqref="G39:G99 G9:H9 G11:H18">
    <cfRule type="containsText" dxfId="49" priority="146" operator="containsText" text="Action Required">
      <formula>NOT(ISERROR(SEARCH("Action Required",G9)))</formula>
    </cfRule>
  </conditionalFormatting>
  <conditionalFormatting sqref="H39:H99">
    <cfRule type="containsText" dxfId="48" priority="145" operator="containsText" text="Action Required">
      <formula>NOT(ISERROR(SEARCH("Action Required",H39)))</formula>
    </cfRule>
  </conditionalFormatting>
  <conditionalFormatting sqref="G8 G35:G38 G19:G32">
    <cfRule type="containsText" dxfId="47" priority="87" operator="containsText" text="New Tag Required">
      <formula>NOT(ISERROR(SEARCH("New Tag Required",G8)))</formula>
    </cfRule>
  </conditionalFormatting>
  <conditionalFormatting sqref="D19:D38">
    <cfRule type="containsText" dxfId="46" priority="86" operator="containsText" text="Yes">
      <formula>NOT(ISERROR(SEARCH("Yes",D19)))</formula>
    </cfRule>
  </conditionalFormatting>
  <conditionalFormatting sqref="H8 H35:H38 H19:H32">
    <cfRule type="containsText" dxfId="45" priority="85" operator="containsText" text="New Sign Required">
      <formula>NOT(ISERROR(SEARCH("New Sign Required",H8)))</formula>
    </cfRule>
  </conditionalFormatting>
  <conditionalFormatting sqref="G8 G35:G38 G19:G32">
    <cfRule type="containsText" dxfId="44" priority="84" operator="containsText" text="Action Required">
      <formula>NOT(ISERROR(SEARCH("Action Required",G8)))</formula>
    </cfRule>
  </conditionalFormatting>
  <conditionalFormatting sqref="H8 H35:H38 H19:H32">
    <cfRule type="containsText" dxfId="43" priority="83" operator="containsText" text="Action Required">
      <formula>NOT(ISERROR(SEARCH("Action Required",H8)))</formula>
    </cfRule>
  </conditionalFormatting>
  <conditionalFormatting sqref="G8">
    <cfRule type="containsText" dxfId="42" priority="82" operator="containsText" text="New Tag Required">
      <formula>NOT(ISERROR(SEARCH("New Tag Required",G8)))</formula>
    </cfRule>
  </conditionalFormatting>
  <conditionalFormatting sqref="D8">
    <cfRule type="containsText" dxfId="41" priority="81" operator="containsText" text="Yes">
      <formula>NOT(ISERROR(SEARCH("Yes",D8)))</formula>
    </cfRule>
  </conditionalFormatting>
  <conditionalFormatting sqref="G8">
    <cfRule type="containsText" dxfId="40" priority="80" operator="containsText" text="Action Required">
      <formula>NOT(ISERROR(SEARCH("Action Required",G8)))</formula>
    </cfRule>
  </conditionalFormatting>
  <conditionalFormatting sqref="D100:D199">
    <cfRule type="containsText" dxfId="39" priority="79" operator="containsText" text="Yes">
      <formula>NOT(ISERROR(SEARCH("Yes",D100)))</formula>
    </cfRule>
  </conditionalFormatting>
  <conditionalFormatting sqref="H100:H199">
    <cfRule type="containsText" dxfId="38" priority="78" operator="containsText" text="New Sign Required">
      <formula>NOT(ISERROR(SEARCH("New Sign Required",H100)))</formula>
    </cfRule>
  </conditionalFormatting>
  <conditionalFormatting sqref="G100:G199">
    <cfRule type="containsText" dxfId="37" priority="77" operator="containsText" text="Action Required">
      <formula>NOT(ISERROR(SEARCH("Action Required",G100)))</formula>
    </cfRule>
  </conditionalFormatting>
  <conditionalFormatting sqref="H100:H199">
    <cfRule type="containsText" dxfId="36" priority="76" operator="containsText" text="Action Required">
      <formula>NOT(ISERROR(SEARCH("Action Required",H100)))</formula>
    </cfRule>
  </conditionalFormatting>
  <conditionalFormatting sqref="D10">
    <cfRule type="containsText" dxfId="35" priority="73" operator="containsText" text="Yes">
      <formula>NOT(ISERROR(SEARCH("Yes",D10)))</formula>
    </cfRule>
  </conditionalFormatting>
  <conditionalFormatting sqref="G10">
    <cfRule type="containsText" dxfId="34" priority="43" operator="containsText" text="Action Required">
      <formula>NOT(ISERROR(SEARCH("Action Required",G10)))</formula>
    </cfRule>
  </conditionalFormatting>
  <conditionalFormatting sqref="G6">
    <cfRule type="containsText" dxfId="33" priority="57" operator="containsText" text="New Tag Required">
      <formula>NOT(ISERROR(SEARCH("New Tag Required",G6)))</formula>
    </cfRule>
  </conditionalFormatting>
  <conditionalFormatting sqref="H6">
    <cfRule type="containsText" dxfId="32" priority="56" operator="containsText" text="New Sign Required">
      <formula>NOT(ISERROR(SEARCH("New Sign Required",H6)))</formula>
    </cfRule>
  </conditionalFormatting>
  <conditionalFormatting sqref="G6">
    <cfRule type="containsText" dxfId="31" priority="55" operator="containsText" text="Action Required">
      <formula>NOT(ISERROR(SEARCH("Action Required",G6)))</formula>
    </cfRule>
  </conditionalFormatting>
  <conditionalFormatting sqref="H6">
    <cfRule type="containsText" dxfId="30" priority="54" operator="containsText" text="Action Required">
      <formula>NOT(ISERROR(SEARCH("Action Required",H6)))</formula>
    </cfRule>
  </conditionalFormatting>
  <conditionalFormatting sqref="J2:N2">
    <cfRule type="cellIs" dxfId="29" priority="53" operator="notEqual">
      <formula>0</formula>
    </cfRule>
  </conditionalFormatting>
  <conditionalFormatting sqref="J8:J31 J6">
    <cfRule type="cellIs" dxfId="28" priority="52" operator="equal">
      <formula>0</formula>
    </cfRule>
  </conditionalFormatting>
  <conditionalFormatting sqref="M6 M8:M31">
    <cfRule type="cellIs" dxfId="27" priority="51" operator="equal">
      <formula>0</formula>
    </cfRule>
  </conditionalFormatting>
  <conditionalFormatting sqref="M6 J8:J31 J6 M8:M31">
    <cfRule type="cellIs" dxfId="26" priority="48" operator="equal">
      <formula>"In Progress"</formula>
    </cfRule>
    <cfRule type="cellIs" dxfId="25" priority="49" operator="equal">
      <formula>"Log Issues"</formula>
    </cfRule>
    <cfRule type="cellIs" dxfId="24" priority="50" operator="equal">
      <formula>"N/A"</formula>
    </cfRule>
  </conditionalFormatting>
  <conditionalFormatting sqref="K8:L14">
    <cfRule type="expression" dxfId="23" priority="47">
      <formula>$J8="Log Issues"</formula>
    </cfRule>
  </conditionalFormatting>
  <conditionalFormatting sqref="N6 N8:N14">
    <cfRule type="expression" dxfId="22" priority="46">
      <formula>$M6="Log Issues"</formula>
    </cfRule>
  </conditionalFormatting>
  <conditionalFormatting sqref="G10">
    <cfRule type="containsText" dxfId="21" priority="45" operator="containsText" text="New Tag Required">
      <formula>NOT(ISERROR(SEARCH("New Tag Required",G10)))</formula>
    </cfRule>
  </conditionalFormatting>
  <conditionalFormatting sqref="H10">
    <cfRule type="containsText" dxfId="20" priority="44" operator="containsText" text="New Sign Required">
      <formula>NOT(ISERROR(SEARCH("New Sign Required",H10)))</formula>
    </cfRule>
  </conditionalFormatting>
  <conditionalFormatting sqref="H10">
    <cfRule type="containsText" dxfId="19" priority="42" operator="containsText" text="Action Required">
      <formula>NOT(ISERROR(SEARCH("Action Required",H10)))</formula>
    </cfRule>
  </conditionalFormatting>
  <conditionalFormatting sqref="H8:H1048576 H1:H6">
    <cfRule type="containsText" dxfId="18" priority="40" operator="containsText" text="Remove Old Sign">
      <formula>NOT(ISERROR(SEARCH("Remove Old Sign",H1)))</formula>
    </cfRule>
    <cfRule type="containsText" dxfId="17" priority="41" operator="containsText" text="Move Sign to New Location">
      <formula>NOT(ISERROR(SEARCH("Move Sign to New Location",H1)))</formula>
    </cfRule>
  </conditionalFormatting>
  <conditionalFormatting sqref="G8:G1048576 G1:G6">
    <cfRule type="containsText" dxfId="16" priority="39" operator="containsText" text="Remove Old Tag">
      <formula>NOT(ISERROR(SEARCH("Remove Old Tag",G1)))</formula>
    </cfRule>
  </conditionalFormatting>
  <conditionalFormatting sqref="D7">
    <cfRule type="containsText" dxfId="15" priority="38" operator="containsText" text="Yes">
      <formula>NOT(ISERROR(SEARCH("Yes",D7)))</formula>
    </cfRule>
  </conditionalFormatting>
  <conditionalFormatting sqref="J7">
    <cfRule type="cellIs" dxfId="14" priority="33" operator="equal">
      <formula>0</formula>
    </cfRule>
  </conditionalFormatting>
  <conditionalFormatting sqref="M7">
    <cfRule type="cellIs" dxfId="13" priority="32" operator="equal">
      <formula>0</formula>
    </cfRule>
  </conditionalFormatting>
  <conditionalFormatting sqref="J7 M7">
    <cfRule type="cellIs" dxfId="12" priority="29" operator="equal">
      <formula>"In Progress"</formula>
    </cfRule>
    <cfRule type="cellIs" dxfId="11" priority="30" operator="equal">
      <formula>"Log Issues"</formula>
    </cfRule>
    <cfRule type="cellIs" dxfId="10" priority="31" operator="equal">
      <formula>"N/A"</formula>
    </cfRule>
  </conditionalFormatting>
  <conditionalFormatting sqref="K7:L7">
    <cfRule type="expression" dxfId="9" priority="28">
      <formula>$J7="Log Issues"</formula>
    </cfRule>
  </conditionalFormatting>
  <conditionalFormatting sqref="N7">
    <cfRule type="expression" dxfId="8" priority="27">
      <formula>$M7="Log Issues"</formula>
    </cfRule>
  </conditionalFormatting>
  <conditionalFormatting sqref="G7">
    <cfRule type="containsText" dxfId="7" priority="23" operator="containsText" text="New Tag Required">
      <formula>NOT(ISERROR(SEARCH("New Tag Required",G7)))</formula>
    </cfRule>
  </conditionalFormatting>
  <conditionalFormatting sqref="G7">
    <cfRule type="containsText" dxfId="6" priority="22" operator="containsText" text="Action Required">
      <formula>NOT(ISERROR(SEARCH("Action Required",G7)))</formula>
    </cfRule>
  </conditionalFormatting>
  <conditionalFormatting sqref="G7">
    <cfRule type="containsText" dxfId="5" priority="21" operator="containsText" text="Remove Old Tag">
      <formula>NOT(ISERROR(SEARCH("Remove Old Tag",G7)))</formula>
    </cfRule>
  </conditionalFormatting>
  <conditionalFormatting sqref="H7">
    <cfRule type="containsText" dxfId="4" priority="20" operator="containsText" text="New Sign Required">
      <formula>NOT(ISERROR(SEARCH("New Sign Required",H7)))</formula>
    </cfRule>
  </conditionalFormatting>
  <conditionalFormatting sqref="H7">
    <cfRule type="containsText" dxfId="3" priority="19" operator="containsText" text="Action Required">
      <formula>NOT(ISERROR(SEARCH("Action Required",H7)))</formula>
    </cfRule>
  </conditionalFormatting>
  <conditionalFormatting sqref="H7">
    <cfRule type="containsText" dxfId="2" priority="17" operator="containsText" text="Remove Old Sign">
      <formula>NOT(ISERROR(SEARCH("Remove Old Sign",H7)))</formula>
    </cfRule>
    <cfRule type="containsText" dxfId="1" priority="18" operator="containsText" text="Move Sign to New Location">
      <formula>NOT(ISERROR(SEARCH("Move Sign to New Location",H7)))</formula>
    </cfRule>
  </conditionalFormatting>
  <conditionalFormatting sqref="K6:L6">
    <cfRule type="expression" dxfId="0" priority="171">
      <formula>#REF!="Log Issues"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Lookup!$F$1:$F$8</xm:f>
          </x14:formula1>
          <xm:sqref>M6 M8:M31</xm:sqref>
        </x14:dataValidation>
        <x14:dataValidation type="list" allowBlank="1" showInputMessage="1" showErrorMessage="1">
          <x14:formula1>
            <xm:f>[1]Lookup!#REF!</xm:f>
          </x14:formula1>
          <xm:sqref>M7 J7</xm:sqref>
        </x14:dataValidation>
        <x14:dataValidation type="list" allowBlank="1" showInputMessage="1">
          <x14:formula1>
            <xm:f>Lookup!$E$1:$E$18</xm:f>
          </x14:formula1>
          <xm:sqref>I18 I12 I14 I16 A20 C6:C19 C21:C199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J8:J31 J6</xm:sqref>
        </x14:dataValidation>
        <x14:dataValidation type="list" allowBlank="1" showInputMessage="1" showErrorMessage="1">
          <x14:formula1>
            <xm:f>[2]Lookup!#REF!</xm:f>
          </x14:formula1>
          <xm:sqref>O6:O14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ht="15" x14ac:dyDescent="0.25">
      <c r="A23" s="18"/>
      <c r="B23" s="18"/>
      <c r="C23" s="18"/>
      <c r="D23" s="18"/>
      <c r="F23" s="18"/>
      <c r="G23" s="18"/>
    </row>
    <row r="24" spans="1:7" ht="15" x14ac:dyDescent="0.25">
      <c r="A24" s="18"/>
      <c r="B24" s="18"/>
      <c r="C24" s="18"/>
      <c r="D24" s="18"/>
      <c r="F24" s="18"/>
      <c r="G24" s="18"/>
    </row>
    <row r="25" spans="1:7" ht="15" x14ac:dyDescent="0.25">
      <c r="A25" s="18"/>
      <c r="B25" s="18"/>
      <c r="C25" s="18"/>
      <c r="D25" s="18"/>
      <c r="F25" s="18"/>
      <c r="G25" s="18"/>
    </row>
    <row r="26" spans="1:7" ht="15" x14ac:dyDescent="0.25">
      <c r="A26" s="18"/>
      <c r="B26" s="18"/>
      <c r="C26" s="18"/>
      <c r="D26" s="18"/>
      <c r="F26" s="18"/>
      <c r="G26" s="18"/>
    </row>
    <row r="27" spans="1:7" ht="15" x14ac:dyDescent="0.25">
      <c r="A27" s="18"/>
      <c r="B27" s="18"/>
      <c r="C27" s="18"/>
      <c r="D27" s="18"/>
      <c r="F27" s="18"/>
      <c r="G27" s="18"/>
    </row>
    <row r="28" spans="1:7" ht="15" x14ac:dyDescent="0.25">
      <c r="A28" s="18"/>
      <c r="B28" s="18"/>
      <c r="C28" s="18"/>
      <c r="D28" s="18"/>
      <c r="F28" s="18"/>
      <c r="G28" s="18"/>
    </row>
    <row r="29" spans="1:7" ht="15" x14ac:dyDescent="0.25">
      <c r="A29" s="18"/>
      <c r="B29" s="18"/>
      <c r="C29" s="18"/>
      <c r="D29" s="18"/>
      <c r="F29" s="18"/>
      <c r="G29" s="18"/>
    </row>
    <row r="30" spans="1:7" ht="15" x14ac:dyDescent="0.25">
      <c r="A30" s="18"/>
      <c r="B30" s="18"/>
      <c r="C30" s="18"/>
      <c r="D30" s="18"/>
      <c r="F30" s="18"/>
      <c r="G30" s="18"/>
    </row>
    <row r="31" spans="1:7" ht="15" x14ac:dyDescent="0.25">
      <c r="A31" s="18"/>
      <c r="B31" s="18"/>
      <c r="C31" s="18"/>
      <c r="D31" s="18"/>
      <c r="F31" s="18"/>
      <c r="G31" s="18"/>
    </row>
    <row r="32" spans="1:7" ht="15" x14ac:dyDescent="0.25">
      <c r="A32" s="18"/>
      <c r="B32" s="18"/>
      <c r="C32" s="18"/>
      <c r="D32" s="18"/>
      <c r="F32" s="18"/>
      <c r="G32" s="18"/>
    </row>
    <row r="33" spans="1:7" ht="15" x14ac:dyDescent="0.25">
      <c r="A33" s="18"/>
      <c r="B33" s="18"/>
      <c r="C33" s="18"/>
      <c r="D33" s="18"/>
      <c r="F33" s="18"/>
      <c r="G33" s="18"/>
    </row>
    <row r="34" spans="1:7" ht="15" x14ac:dyDescent="0.25">
      <c r="A34" s="18"/>
      <c r="B34" s="18"/>
      <c r="C34" s="18"/>
      <c r="D34" s="18"/>
      <c r="F34" s="18"/>
      <c r="G34" s="18"/>
    </row>
    <row r="35" spans="1:7" ht="15" x14ac:dyDescent="0.25">
      <c r="A35" s="18"/>
      <c r="B35" s="18"/>
      <c r="C35" s="18"/>
      <c r="D35" s="18"/>
      <c r="F35" s="18"/>
      <c r="G35" s="18"/>
    </row>
    <row r="36" spans="1:7" ht="15" x14ac:dyDescent="0.25">
      <c r="A36" s="18"/>
      <c r="B36" s="18"/>
      <c r="C36" s="18"/>
      <c r="D36" s="18"/>
      <c r="F36" s="18"/>
      <c r="G36" s="18"/>
    </row>
    <row r="37" spans="1:7" ht="15" x14ac:dyDescent="0.25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ht="15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ht="15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ht="15" x14ac:dyDescent="0.25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ht="15" x14ac:dyDescent="0.25">
      <c r="A34" s="2" t="str">
        <f>([3]UKBuilding_List!A34)</f>
        <v>0035</v>
      </c>
      <c r="B34" s="3" t="str">
        <f>([3]UKBuilding_List!B34)</f>
        <v>Miller Hall</v>
      </c>
    </row>
    <row r="35" spans="1:2" ht="15" x14ac:dyDescent="0.25">
      <c r="A35" s="2" t="str">
        <f>([3]UKBuilding_List!A35)</f>
        <v>0036</v>
      </c>
      <c r="B35" s="3" t="str">
        <f>([3]UKBuilding_List!B35)</f>
        <v>Gatehouse Gate 2</v>
      </c>
    </row>
    <row r="36" spans="1:2" ht="15" x14ac:dyDescent="0.25">
      <c r="A36" s="2" t="str">
        <f>([3]UKBuilding_List!A36)</f>
        <v>0037</v>
      </c>
      <c r="B36" s="3" t="str">
        <f>([3]UKBuilding_List!B36)</f>
        <v>109 State St</v>
      </c>
    </row>
    <row r="37" spans="1:2" ht="15" x14ac:dyDescent="0.25">
      <c r="A37" s="2" t="str">
        <f>([3]UKBuilding_List!A37)</f>
        <v>0038</v>
      </c>
      <c r="B37" s="3" t="str">
        <f>([3]UKBuilding_List!B37)</f>
        <v>Engineering Annex</v>
      </c>
    </row>
    <row r="38" spans="1:2" ht="15" x14ac:dyDescent="0.25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Wendell &amp; Vickie Bell Soccer Complex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0141</v>
      </c>
      <c r="B123" s="3" t="str">
        <f>([3]UKBuilding_List!B123)</f>
        <v>New Farmhouse Fraternity</v>
      </c>
    </row>
    <row r="124" spans="1:2" x14ac:dyDescent="0.3">
      <c r="A124" s="2" t="str">
        <f>([3]UKBuilding_List!A124)</f>
        <v>0143</v>
      </c>
      <c r="B124" s="3" t="str">
        <f>([3]UKBuilding_List!B124)</f>
        <v>Blanding II</v>
      </c>
    </row>
    <row r="125" spans="1:2" x14ac:dyDescent="0.3">
      <c r="A125" s="2" t="str">
        <f>([3]UKBuilding_List!A125)</f>
        <v>0144</v>
      </c>
      <c r="B125" s="3" t="str">
        <f>([3]UKBuilding_List!B125)</f>
        <v>Blanding III</v>
      </c>
    </row>
    <row r="126" spans="1:2" x14ac:dyDescent="0.3">
      <c r="A126" s="2" t="str">
        <f>([3]UKBuilding_List!A126)</f>
        <v>0145</v>
      </c>
      <c r="B126" s="3" t="str">
        <f>([3]UKBuilding_List!B126)</f>
        <v>Blanding Tower</v>
      </c>
    </row>
    <row r="127" spans="1:2" x14ac:dyDescent="0.3">
      <c r="A127" s="2" t="str">
        <f>([3]UKBuilding_List!A127)</f>
        <v>0146</v>
      </c>
      <c r="B127" s="3" t="str">
        <f>([3]UKBuilding_List!B127)</f>
        <v>Blanding IV</v>
      </c>
    </row>
    <row r="128" spans="1:2" x14ac:dyDescent="0.3">
      <c r="A128" s="2" t="str">
        <f>([3]UKBuilding_List!A128)</f>
        <v>0147</v>
      </c>
      <c r="B128" s="3" t="str">
        <f>([3]UKBuilding_List!B128)</f>
        <v>Complex Commons</v>
      </c>
    </row>
    <row r="129" spans="1:2" x14ac:dyDescent="0.3">
      <c r="A129" s="2" t="str">
        <f>([3]UKBuilding_List!A129)</f>
        <v>0148</v>
      </c>
      <c r="B129" s="3" t="str">
        <f>([3]UKBuilding_List!B129)</f>
        <v>Kirwan IV</v>
      </c>
    </row>
    <row r="130" spans="1:2" x14ac:dyDescent="0.3">
      <c r="A130" s="2" t="str">
        <f>([3]UKBuilding_List!A130)</f>
        <v>0149</v>
      </c>
      <c r="B130" s="3" t="str">
        <f>([3]UKBuilding_List!B130)</f>
        <v>Kirwan Tower</v>
      </c>
    </row>
    <row r="131" spans="1:2" x14ac:dyDescent="0.3">
      <c r="A131" s="2" t="str">
        <f>([3]UKBuilding_List!A131)</f>
        <v>0150</v>
      </c>
      <c r="B131" s="3" t="str">
        <f>([3]UKBuilding_List!B131)</f>
        <v>Kirwan III</v>
      </c>
    </row>
    <row r="132" spans="1:2" x14ac:dyDescent="0.3">
      <c r="A132" s="2" t="str">
        <f>([3]UKBuilding_List!A132)</f>
        <v>0151</v>
      </c>
      <c r="B132" s="3" t="str">
        <f>([3]UKBuilding_List!B132)</f>
        <v>Kirwan II</v>
      </c>
    </row>
    <row r="133" spans="1:2" x14ac:dyDescent="0.3">
      <c r="A133" s="2" t="str">
        <f>([3]UKBuilding_List!A133)</f>
        <v>0152</v>
      </c>
      <c r="B133" s="3" t="str">
        <f>([3]UKBuilding_List!B133)</f>
        <v>Kirwan I</v>
      </c>
    </row>
    <row r="134" spans="1:2" x14ac:dyDescent="0.3">
      <c r="A134" s="2" t="str">
        <f>([3]UKBuilding_List!A134)</f>
        <v>0153</v>
      </c>
      <c r="B134" s="3" t="str">
        <f>([3]UKBuilding_List!B134)</f>
        <v>Blanding I</v>
      </c>
    </row>
    <row r="135" spans="1:2" x14ac:dyDescent="0.3">
      <c r="A135" s="2" t="str">
        <f>([3]UKBuilding_List!A135)</f>
        <v>0154</v>
      </c>
      <c r="B135" s="3" t="str">
        <f>([3]UKBuilding_List!B135)</f>
        <v>Head House</v>
      </c>
    </row>
    <row r="136" spans="1:2" x14ac:dyDescent="0.3">
      <c r="A136" s="2" t="str">
        <f>([3]UKBuilding_List!A136)</f>
        <v>0155</v>
      </c>
      <c r="B136" s="3" t="str">
        <f>([3]UKBuilding_List!B136)</f>
        <v>Greenhouse No 2</v>
      </c>
    </row>
    <row r="137" spans="1:2" x14ac:dyDescent="0.3">
      <c r="A137" s="2" t="str">
        <f>([3]UKBuilding_List!A137)</f>
        <v>0156</v>
      </c>
      <c r="B137" s="3" t="str">
        <f>([3]UKBuilding_List!B137)</f>
        <v>Greenhouse No 4</v>
      </c>
    </row>
    <row r="138" spans="1:2" x14ac:dyDescent="0.3">
      <c r="A138" s="2" t="str">
        <f>([3]UKBuilding_List!A138)</f>
        <v>0157</v>
      </c>
      <c r="B138" s="3" t="str">
        <f>([3]UKBuilding_List!B138)</f>
        <v>Greenhouse No 7</v>
      </c>
    </row>
    <row r="139" spans="1:2" x14ac:dyDescent="0.3">
      <c r="A139" s="2" t="str">
        <f>([3]UKBuilding_List!A139)</f>
        <v>0158</v>
      </c>
      <c r="B139" s="3" t="str">
        <f>([3]UKBuilding_List!B139)</f>
        <v>Greenhouse No 5</v>
      </c>
    </row>
    <row r="140" spans="1:2" x14ac:dyDescent="0.3">
      <c r="A140" s="2" t="str">
        <f>([3]UKBuilding_List!A140)</f>
        <v>0159</v>
      </c>
      <c r="B140" s="3" t="str">
        <f>([3]UKBuilding_List!B140)</f>
        <v>Greenhouse No 3</v>
      </c>
    </row>
    <row r="141" spans="1:2" x14ac:dyDescent="0.3">
      <c r="A141" s="2" t="str">
        <f>([3]UKBuilding_List!A141)</f>
        <v>0160</v>
      </c>
      <c r="B141" s="3" t="str">
        <f>([3]UKBuilding_List!B141)</f>
        <v>Greenhouse No 1</v>
      </c>
    </row>
    <row r="142" spans="1:2" x14ac:dyDescent="0.3">
      <c r="A142" s="2" t="str">
        <f>([3]UKBuilding_List!A142)</f>
        <v>0161</v>
      </c>
      <c r="B142" s="3" t="str">
        <f>([3]UKBuilding_List!B142)</f>
        <v>Greenhouse No 9</v>
      </c>
    </row>
    <row r="143" spans="1:2" x14ac:dyDescent="0.3">
      <c r="A143" s="2" t="str">
        <f>([3]UKBuilding_List!A143)</f>
        <v>0162</v>
      </c>
      <c r="B143" s="3" t="str">
        <f>([3]UKBuilding_List!B143)</f>
        <v>Greenhouse No 11</v>
      </c>
    </row>
    <row r="144" spans="1:2" x14ac:dyDescent="0.3">
      <c r="A144" s="2" t="str">
        <f>([3]UKBuilding_List!A144)</f>
        <v>0163</v>
      </c>
      <c r="B144" s="3" t="str">
        <f>([3]UKBuilding_List!B144)</f>
        <v>Greenhouse No 6</v>
      </c>
    </row>
    <row r="145" spans="1:2" x14ac:dyDescent="0.3">
      <c r="A145" s="2" t="str">
        <f>([3]UKBuilding_List!A145)</f>
        <v>0164</v>
      </c>
      <c r="B145" s="3" t="str">
        <f>([3]UKBuilding_List!B145)</f>
        <v>Greenhouse No 12</v>
      </c>
    </row>
    <row r="146" spans="1:2" x14ac:dyDescent="0.3">
      <c r="A146" s="2" t="str">
        <f>([3]UKBuilding_List!A146)</f>
        <v>0165</v>
      </c>
      <c r="B146" s="3" t="str">
        <f>([3]UKBuilding_List!B146)</f>
        <v>106 Conn Terrace</v>
      </c>
    </row>
    <row r="147" spans="1:2" x14ac:dyDescent="0.3">
      <c r="A147" s="2" t="str">
        <f>([3]UKBuilding_List!A147)</f>
        <v>0166</v>
      </c>
      <c r="B147" s="3" t="str">
        <f>([3]UKBuilding_List!B147)</f>
        <v>Gatehouse Administration Dr</v>
      </c>
    </row>
    <row r="148" spans="1:2" x14ac:dyDescent="0.3">
      <c r="A148" s="2" t="str">
        <f>([3]UKBuilding_List!A148)</f>
        <v>0167</v>
      </c>
      <c r="B148" s="3" t="str">
        <f>([3]UKBuilding_List!B148)</f>
        <v>Gatehouse Rose &amp; Chem/Physics</v>
      </c>
    </row>
    <row r="149" spans="1:2" x14ac:dyDescent="0.3">
      <c r="A149" s="2" t="str">
        <f>([3]UKBuilding_List!A149)</f>
        <v>0170</v>
      </c>
      <c r="B149" s="3" t="str">
        <f>([3]UKBuilding_List!B149)</f>
        <v>Gatehouse Student Center</v>
      </c>
    </row>
    <row r="150" spans="1:2" x14ac:dyDescent="0.3">
      <c r="A150" s="2" t="str">
        <f>([3]UKBuilding_List!A150)</f>
        <v>0173</v>
      </c>
      <c r="B150" s="3" t="str">
        <f>([3]UKBuilding_List!B150)</f>
        <v>Gatehouse Med Plaza</v>
      </c>
    </row>
    <row r="151" spans="1:2" x14ac:dyDescent="0.3">
      <c r="A151" s="2" t="str">
        <f>([3]UKBuilding_List!A151)</f>
        <v>0174</v>
      </c>
      <c r="B151" s="3" t="str">
        <f>([3]UKBuilding_List!B151)</f>
        <v>Academic Science Building</v>
      </c>
    </row>
    <row r="152" spans="1:2" x14ac:dyDescent="0.3">
      <c r="A152" s="2" t="str">
        <f>([3]UKBuilding_List!A152)</f>
        <v>0175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0176</v>
      </c>
      <c r="B153" s="3" t="str">
        <f>([3]UKBuilding_List!B153)</f>
        <v>Gatehouse KY Clinic</v>
      </c>
    </row>
    <row r="154" spans="1:2" x14ac:dyDescent="0.3">
      <c r="A154" s="2" t="str">
        <f>([3]UKBuilding_List!A154)</f>
        <v>0177</v>
      </c>
      <c r="B154" s="3" t="str">
        <f>([3]UKBuilding_List!B154)</f>
        <v>Residence Motor Pool</v>
      </c>
    </row>
    <row r="155" spans="1:2" x14ac:dyDescent="0.3">
      <c r="A155" s="2" t="str">
        <f>([3]UKBuilding_List!A155)</f>
        <v>0178</v>
      </c>
      <c r="B155" s="3" t="str">
        <f>([3]UKBuilding_List!B155)</f>
        <v>Gatehouse Young Library</v>
      </c>
    </row>
    <row r="156" spans="1:2" x14ac:dyDescent="0.3">
      <c r="A156" s="2" t="str">
        <f>([3]UKBuilding_List!A156)</f>
        <v>0180</v>
      </c>
      <c r="B156" s="3" t="str">
        <f>([3]UKBuilding_List!B156)</f>
        <v>113 State St</v>
      </c>
    </row>
    <row r="157" spans="1:2" x14ac:dyDescent="0.3">
      <c r="A157" s="2" t="str">
        <f>([3]UKBuilding_List!A157)</f>
        <v>0181</v>
      </c>
      <c r="B157" s="3" t="str">
        <f>([3]UKBuilding_List!B157)</f>
        <v>Woodland Glen III</v>
      </c>
    </row>
    <row r="158" spans="1:2" x14ac:dyDescent="0.3">
      <c r="A158" s="2" t="str">
        <f>([3]UKBuilding_List!A158)</f>
        <v>0182</v>
      </c>
      <c r="B158" s="3" t="str">
        <f>([3]UKBuilding_List!B158)</f>
        <v>Isolation Barn Incinerator</v>
      </c>
    </row>
    <row r="159" spans="1:2" x14ac:dyDescent="0.3">
      <c r="A159" s="2" t="str">
        <f>([3]UKBuilding_List!A159)</f>
        <v>0183</v>
      </c>
      <c r="B159" s="3" t="str">
        <f>([3]UKBuilding_List!B159)</f>
        <v>Isolation Barn</v>
      </c>
    </row>
    <row r="160" spans="1:2" x14ac:dyDescent="0.3">
      <c r="A160" s="2" t="str">
        <f>([3]UKBuilding_List!A160)</f>
        <v>0184</v>
      </c>
      <c r="B160" s="3" t="str">
        <f>([3]UKBuilding_List!B160)</f>
        <v>Agricultural Machine Research Lab</v>
      </c>
    </row>
    <row r="161" spans="1:2" x14ac:dyDescent="0.3">
      <c r="A161" s="2" t="str">
        <f>([3]UKBuilding_List!A161)</f>
        <v>0185</v>
      </c>
      <c r="B161" s="3" t="str">
        <f>([3]UKBuilding_List!B161)</f>
        <v>Garage by Motor Pool Residence</v>
      </c>
    </row>
    <row r="162" spans="1:2" x14ac:dyDescent="0.3">
      <c r="A162" s="2" t="str">
        <f>([3]UKBuilding_List!A162)</f>
        <v>0186</v>
      </c>
      <c r="B162" s="3" t="str">
        <f>([3]UKBuilding_List!B162)</f>
        <v>Woodland Glen IV</v>
      </c>
    </row>
    <row r="163" spans="1:2" x14ac:dyDescent="0.3">
      <c r="A163" s="2" t="str">
        <f>([3]UKBuilding_List!A163)</f>
        <v>0187</v>
      </c>
      <c r="B163" s="3" t="str">
        <f>([3]UKBuilding_List!B163)</f>
        <v>Bus Shelter #5</v>
      </c>
    </row>
    <row r="164" spans="1:2" x14ac:dyDescent="0.3">
      <c r="A164" s="2" t="str">
        <f>([3]UKBuilding_List!A164)</f>
        <v>0188</v>
      </c>
      <c r="B164" s="3" t="str">
        <f>([3]UKBuilding_List!B164)</f>
        <v>Woodland Glen V</v>
      </c>
    </row>
    <row r="165" spans="1:2" x14ac:dyDescent="0.3">
      <c r="A165" s="2" t="str">
        <f>([3]UKBuilding_List!A165)</f>
        <v>0189</v>
      </c>
      <c r="B165" s="3" t="str">
        <f>([3]UKBuilding_List!B165)</f>
        <v>Shawneetown Bldg A</v>
      </c>
    </row>
    <row r="166" spans="1:2" x14ac:dyDescent="0.3">
      <c r="A166" s="2" t="str">
        <f>([3]UKBuilding_List!A166)</f>
        <v>0190</v>
      </c>
      <c r="B166" s="3" t="str">
        <f>([3]UKBuilding_List!B166)</f>
        <v>Shawneetown Bldg B</v>
      </c>
    </row>
    <row r="167" spans="1:2" x14ac:dyDescent="0.3">
      <c r="A167" s="2" t="str">
        <f>([3]UKBuilding_List!A167)</f>
        <v>0191</v>
      </c>
      <c r="B167" s="3" t="str">
        <f>([3]UKBuilding_List!B167)</f>
        <v>Shawneetown Bldg D</v>
      </c>
    </row>
    <row r="168" spans="1:2" x14ac:dyDescent="0.3">
      <c r="A168" s="2" t="str">
        <f>([3]UKBuilding_List!A168)</f>
        <v>0192</v>
      </c>
      <c r="B168" s="3" t="str">
        <f>([3]UKBuilding_List!B168)</f>
        <v>Shawneetown Bldg F</v>
      </c>
    </row>
    <row r="169" spans="1:2" x14ac:dyDescent="0.3">
      <c r="A169" s="2" t="str">
        <f>([3]UKBuilding_List!A169)</f>
        <v>0193</v>
      </c>
      <c r="B169" s="3" t="str">
        <f>([3]UKBuilding_List!B169)</f>
        <v>Shawneetown Bldg E</v>
      </c>
    </row>
    <row r="170" spans="1:2" x14ac:dyDescent="0.3">
      <c r="A170" s="2" t="str">
        <f>([3]UKBuilding_List!A170)</f>
        <v>0194</v>
      </c>
      <c r="B170" s="3" t="str">
        <f>([3]UKBuilding_List!B170)</f>
        <v>Shawneetown Bldg C</v>
      </c>
    </row>
    <row r="171" spans="1:2" x14ac:dyDescent="0.3">
      <c r="A171" s="2" t="str">
        <f>([3]UKBuilding_List!A171)</f>
        <v>0196</v>
      </c>
      <c r="B171" s="3" t="str">
        <f>([3]UKBuilding_List!B171)</f>
        <v>Stoll Field Viewing Tower</v>
      </c>
    </row>
    <row r="172" spans="1:2" x14ac:dyDescent="0.3">
      <c r="A172" s="2" t="str">
        <f>([3]UKBuilding_List!A172)</f>
        <v>0197</v>
      </c>
      <c r="B172" s="3" t="str">
        <f>([3]UKBuilding_List!B172)</f>
        <v>Parking Garage No 1</v>
      </c>
    </row>
    <row r="173" spans="1:2" x14ac:dyDescent="0.3">
      <c r="A173" s="2" t="str">
        <f>([3]UKBuilding_List!A173)</f>
        <v>0198</v>
      </c>
      <c r="B173" s="3" t="str">
        <f>([3]UKBuilding_List!B173)</f>
        <v>Parking Garage No 2</v>
      </c>
    </row>
    <row r="174" spans="1:2" x14ac:dyDescent="0.3">
      <c r="A174" s="2" t="str">
        <f>([3]UKBuilding_List!A174)</f>
        <v>0199</v>
      </c>
      <c r="B174" s="3" t="str">
        <f>([3]UKBuilding_List!B174)</f>
        <v>Parking Garage No 3</v>
      </c>
    </row>
    <row r="175" spans="1:2" x14ac:dyDescent="0.3">
      <c r="A175" s="2" t="str">
        <f>([3]UKBuilding_List!A175)</f>
        <v>0200</v>
      </c>
      <c r="B175" s="3" t="str">
        <f>([3]UKBuilding_List!B175)</f>
        <v>Wethington Allied Health Building</v>
      </c>
    </row>
    <row r="176" spans="1:2" x14ac:dyDescent="0.3">
      <c r="A176" s="2" t="str">
        <f>([3]UKBuilding_List!A176)</f>
        <v>0202</v>
      </c>
      <c r="B176" s="3" t="str">
        <f>([3]UKBuilding_List!B176)</f>
        <v>Parking Garage No 5</v>
      </c>
    </row>
    <row r="177" spans="1:2" x14ac:dyDescent="0.3">
      <c r="A177" s="2" t="str">
        <f>([3]UKBuilding_List!A177)</f>
        <v>0203</v>
      </c>
      <c r="B177" s="3" t="str">
        <f>([3]UKBuilding_List!B177)</f>
        <v>1037 S. Limestone</v>
      </c>
    </row>
    <row r="178" spans="1:2" x14ac:dyDescent="0.3">
      <c r="A178" s="2" t="str">
        <f>([3]UKBuilding_List!A178)</f>
        <v>0204</v>
      </c>
      <c r="B178" s="3" t="str">
        <f>([3]UKBuilding_List!B178)</f>
        <v>Cooling Plant #2</v>
      </c>
    </row>
    <row r="179" spans="1:2" x14ac:dyDescent="0.3">
      <c r="A179" s="2" t="str">
        <f>([3]UKBuilding_List!A179)</f>
        <v>0205</v>
      </c>
      <c r="B179" s="3" t="str">
        <f>([3]UKBuilding_List!B179)</f>
        <v>Phi Mu</v>
      </c>
    </row>
    <row r="180" spans="1:2" x14ac:dyDescent="0.3">
      <c r="A180" s="2" t="str">
        <f>([3]UKBuilding_List!A180)</f>
        <v>0207</v>
      </c>
      <c r="B180" s="3" t="str">
        <f>([3]UKBuilding_List!B180)</f>
        <v>Arts Metal Building</v>
      </c>
    </row>
    <row r="181" spans="1:2" x14ac:dyDescent="0.3">
      <c r="A181" s="2" t="str">
        <f>([3]UKBuilding_List!A181)</f>
        <v>0209</v>
      </c>
      <c r="B181" s="3" t="str">
        <f>([3]UKBuilding_List!B181)</f>
        <v>Centrifuge Building</v>
      </c>
    </row>
    <row r="182" spans="1:2" x14ac:dyDescent="0.3">
      <c r="A182" s="2" t="str">
        <f>([3]UKBuilding_List!A182)</f>
        <v>0210</v>
      </c>
      <c r="B182" s="3" t="str">
        <f>([3]UKBuilding_List!B182)</f>
        <v>Reynolds Warehouse #4</v>
      </c>
    </row>
    <row r="183" spans="1:2" x14ac:dyDescent="0.3">
      <c r="A183" s="2" t="str">
        <f>([3]UKBuilding_List!A183)</f>
        <v>0211</v>
      </c>
      <c r="B183" s="3" t="str">
        <f>([3]UKBuilding_List!B183)</f>
        <v>Maxwell Place Garage</v>
      </c>
    </row>
    <row r="184" spans="1:2" x14ac:dyDescent="0.3">
      <c r="A184" s="2" t="str">
        <f>([3]UKBuilding_List!A184)</f>
        <v>0212</v>
      </c>
      <c r="B184" s="3" t="str">
        <f>([3]UKBuilding_List!B184)</f>
        <v>Lancaster Aquatics</v>
      </c>
    </row>
    <row r="185" spans="1:2" x14ac:dyDescent="0.3">
      <c r="A185" s="2" t="str">
        <f>([3]UKBuilding_List!A185)</f>
        <v>0213</v>
      </c>
      <c r="B185" s="3" t="str">
        <f>([3]UKBuilding_List!B185)</f>
        <v>Boone Tennis Center</v>
      </c>
    </row>
    <row r="186" spans="1:2" x14ac:dyDescent="0.3">
      <c r="A186" s="2" t="str">
        <f>([3]UKBuilding_List!A186)</f>
        <v>0214</v>
      </c>
      <c r="B186" s="3" t="str">
        <f>([3]UKBuilding_List!B186)</f>
        <v>Flammable Storage Building</v>
      </c>
    </row>
    <row r="187" spans="1:2" x14ac:dyDescent="0.3">
      <c r="A187" s="2" t="str">
        <f>([3]UKBuilding_List!A187)</f>
        <v>0215</v>
      </c>
      <c r="B187" s="3" t="str">
        <f>([3]UKBuilding_List!B187)</f>
        <v>W. P. Garrigus Building</v>
      </c>
    </row>
    <row r="188" spans="1:2" x14ac:dyDescent="0.3">
      <c r="A188" s="2" t="str">
        <f>([3]UKBuilding_List!A188)</f>
        <v>0216</v>
      </c>
      <c r="B188" s="3" t="str">
        <f>([3]UKBuilding_List!B188)</f>
        <v>Multi-Disciplinary Research Lab #3</v>
      </c>
    </row>
    <row r="189" spans="1:2" x14ac:dyDescent="0.3">
      <c r="A189" s="2" t="str">
        <f>([3]UKBuilding_List!A189)</f>
        <v>0217</v>
      </c>
      <c r="B189" s="3" t="str">
        <f>([3]UKBuilding_List!B189)</f>
        <v>Electric Substation #2</v>
      </c>
    </row>
    <row r="190" spans="1:2" x14ac:dyDescent="0.3">
      <c r="A190" s="2" t="str">
        <f>([3]UKBuilding_List!A190)</f>
        <v>0219</v>
      </c>
      <c r="B190" s="3" t="str">
        <f>([3]UKBuilding_List!B190)</f>
        <v>Seaton Center</v>
      </c>
    </row>
    <row r="191" spans="1:2" x14ac:dyDescent="0.3">
      <c r="A191" s="2" t="str">
        <f>([3]UKBuilding_List!A191)</f>
        <v>0220</v>
      </c>
      <c r="B191" s="3" t="str">
        <f>([3]UKBuilding_List!B191)</f>
        <v>Bernard Johnson Student Rec Ctr</v>
      </c>
    </row>
    <row r="192" spans="1:2" x14ac:dyDescent="0.3">
      <c r="A192" s="2" t="str">
        <f>([3]UKBuilding_List!A192)</f>
        <v>0222</v>
      </c>
      <c r="B192" s="3" t="str">
        <f>([3]UKBuilding_List!B192)</f>
        <v>Commonwealth Stadium</v>
      </c>
    </row>
    <row r="193" spans="1:2" x14ac:dyDescent="0.3">
      <c r="A193" s="2" t="str">
        <f>([3]UKBuilding_List!A193)</f>
        <v>0223</v>
      </c>
      <c r="B193" s="3" t="str">
        <f>([3]UKBuilding_List!B193)</f>
        <v>Warren Wright Medical Plaza</v>
      </c>
    </row>
    <row r="194" spans="1:2" x14ac:dyDescent="0.3">
      <c r="A194" s="2" t="str">
        <f>([3]UKBuilding_List!A194)</f>
        <v>0224</v>
      </c>
      <c r="B194" s="3" t="str">
        <f>([3]UKBuilding_List!B194)</f>
        <v>Lucille Caudill Little Fine Arts Library</v>
      </c>
    </row>
    <row r="195" spans="1:2" x14ac:dyDescent="0.3">
      <c r="A195" s="2" t="str">
        <f>([3]UKBuilding_List!A195)</f>
        <v>0225</v>
      </c>
      <c r="B195" s="3" t="str">
        <f>([3]UKBuilding_List!B195)</f>
        <v>T H Morgan Biological Sciences</v>
      </c>
    </row>
    <row r="196" spans="1:2" x14ac:dyDescent="0.3">
      <c r="A196" s="2" t="str">
        <f>([3]UKBuilding_List!A196)</f>
        <v>0227</v>
      </c>
      <c r="B196" s="3" t="str">
        <f>([3]UKBuilding_List!B196)</f>
        <v>Recreation Equipment Storage Building</v>
      </c>
    </row>
    <row r="197" spans="1:2" x14ac:dyDescent="0.3">
      <c r="A197" s="2" t="str">
        <f>([3]UKBuilding_List!A197)</f>
        <v>0229</v>
      </c>
      <c r="B197" s="3" t="str">
        <f>([3]UKBuilding_List!B197)</f>
        <v>Agricultural Distribution Center</v>
      </c>
    </row>
    <row r="198" spans="1:2" x14ac:dyDescent="0.3">
      <c r="A198" s="2" t="str">
        <f>([3]UKBuilding_List!A198)</f>
        <v>0230</v>
      </c>
      <c r="B198" s="3" t="str">
        <f>([3]UKBuilding_List!B198)</f>
        <v>Sanders-Brown Center on Aging</v>
      </c>
    </row>
    <row r="199" spans="1:2" x14ac:dyDescent="0.3">
      <c r="A199" s="2" t="str">
        <f>([3]UKBuilding_List!A199)</f>
        <v>0231</v>
      </c>
      <c r="B199" s="3" t="str">
        <f>([3]UKBuilding_List!B199)</f>
        <v>Farm Maintenance Storage Shed</v>
      </c>
    </row>
    <row r="200" spans="1:2" x14ac:dyDescent="0.3">
      <c r="A200" s="2" t="str">
        <f>([3]UKBuilding_List!A200)</f>
        <v>0232</v>
      </c>
      <c r="B200" s="3" t="str">
        <f>([3]UKBuilding_List!B200)</f>
        <v>College of Nursing</v>
      </c>
    </row>
    <row r="201" spans="1:2" x14ac:dyDescent="0.3">
      <c r="A201" s="2" t="str">
        <f>([3]UKBuilding_List!A201)</f>
        <v>0235</v>
      </c>
      <c r="B201" s="3" t="str">
        <f>([3]UKBuilding_List!B201)</f>
        <v>John W Oswald Building</v>
      </c>
    </row>
    <row r="202" spans="1:2" x14ac:dyDescent="0.3">
      <c r="A202" s="2" t="str">
        <f>([3]UKBuilding_List!A202)</f>
        <v>0236</v>
      </c>
      <c r="B202" s="3" t="str">
        <f>([3]UKBuilding_List!B202)</f>
        <v>Kentucky Tobacco Research and Development Center</v>
      </c>
    </row>
    <row r="203" spans="1:2" x14ac:dyDescent="0.3">
      <c r="A203" s="2" t="str">
        <f>([3]UKBuilding_List!A203)</f>
        <v>0237</v>
      </c>
      <c r="B203" s="3" t="str">
        <f>([3]UKBuilding_List!B203)</f>
        <v>Wenner-Gren Research Addition</v>
      </c>
    </row>
    <row r="204" spans="1:2" x14ac:dyDescent="0.3">
      <c r="A204" s="2" t="str">
        <f>([3]UKBuilding_List!A204)</f>
        <v>0240</v>
      </c>
      <c r="B204" s="3" t="str">
        <f>([3]UKBuilding_List!B204)</f>
        <v>468 Rose Lane</v>
      </c>
    </row>
    <row r="205" spans="1:2" x14ac:dyDescent="0.3">
      <c r="A205" s="2" t="str">
        <f>([3]UKBuilding_List!A205)</f>
        <v>0241</v>
      </c>
      <c r="B205" s="3" t="str">
        <f>([3]UKBuilding_List!B205)</f>
        <v>Singletary Center for the Arts</v>
      </c>
    </row>
    <row r="206" spans="1:2" x14ac:dyDescent="0.3">
      <c r="A206" s="2" t="str">
        <f>([3]UKBuilding_List!A206)</f>
        <v>0243</v>
      </c>
      <c r="B206" s="3" t="str">
        <f>([3]UKBuilding_List!B206)</f>
        <v>Greg Page Apartments 1</v>
      </c>
    </row>
    <row r="207" spans="1:2" x14ac:dyDescent="0.3">
      <c r="A207" s="2" t="str">
        <f>([3]UKBuilding_List!A207)</f>
        <v>0244</v>
      </c>
      <c r="B207" s="3" t="str">
        <f>([3]UKBuilding_List!B207)</f>
        <v>Greg Page Apartments 2</v>
      </c>
    </row>
    <row r="208" spans="1:2" x14ac:dyDescent="0.3">
      <c r="A208" s="2" t="str">
        <f>([3]UKBuilding_List!A208)</f>
        <v>0245</v>
      </c>
      <c r="B208" s="3" t="str">
        <f>([3]UKBuilding_List!B208)</f>
        <v>Greg Page Apartments 3</v>
      </c>
    </row>
    <row r="209" spans="1:2" x14ac:dyDescent="0.3">
      <c r="A209" s="2" t="str">
        <f>([3]UKBuilding_List!A209)</f>
        <v>0246</v>
      </c>
      <c r="B209" s="3" t="str">
        <f>([3]UKBuilding_List!B209)</f>
        <v>Greg Page Apartments 4</v>
      </c>
    </row>
    <row r="210" spans="1:2" x14ac:dyDescent="0.3">
      <c r="A210" s="2" t="str">
        <f>([3]UKBuilding_List!A210)</f>
        <v>0247</v>
      </c>
      <c r="B210" s="3" t="str">
        <f>([3]UKBuilding_List!B210)</f>
        <v>Greg Page Apartments 5</v>
      </c>
    </row>
    <row r="211" spans="1:2" x14ac:dyDescent="0.3">
      <c r="A211" s="2" t="str">
        <f>([3]UKBuilding_List!A211)</f>
        <v>0248</v>
      </c>
      <c r="B211" s="3" t="str">
        <f>([3]UKBuilding_List!B211)</f>
        <v>Greg Page Apartments 6</v>
      </c>
    </row>
    <row r="212" spans="1:2" x14ac:dyDescent="0.3">
      <c r="A212" s="2" t="str">
        <f>([3]UKBuilding_List!A212)</f>
        <v>0249</v>
      </c>
      <c r="B212" s="3" t="str">
        <f>([3]UKBuilding_List!B212)</f>
        <v>Greg Page Apartments 7</v>
      </c>
    </row>
    <row r="213" spans="1:2" x14ac:dyDescent="0.3">
      <c r="A213" s="2" t="str">
        <f>([3]UKBuilding_List!A213)</f>
        <v>0250</v>
      </c>
      <c r="B213" s="3" t="str">
        <f>([3]UKBuilding_List!B213)</f>
        <v>Greg Page Apartments 8</v>
      </c>
    </row>
    <row r="214" spans="1:2" x14ac:dyDescent="0.3">
      <c r="A214" s="2" t="str">
        <f>([3]UKBuilding_List!A214)</f>
        <v>0252</v>
      </c>
      <c r="B214" s="3" t="str">
        <f>([3]UKBuilding_List!B214)</f>
        <v>Greg Page Apartments 10</v>
      </c>
    </row>
    <row r="215" spans="1:2" x14ac:dyDescent="0.3">
      <c r="A215" s="2" t="str">
        <f>([3]UKBuilding_List!A215)</f>
        <v>0253</v>
      </c>
      <c r="B215" s="3" t="str">
        <f>([3]UKBuilding_List!B215)</f>
        <v>Greg Page Apartments 11</v>
      </c>
    </row>
    <row r="216" spans="1:2" x14ac:dyDescent="0.3">
      <c r="A216" s="2" t="str">
        <f>([3]UKBuilding_List!A216)</f>
        <v>0254</v>
      </c>
      <c r="B216" s="3" t="str">
        <f>([3]UKBuilding_List!B216)</f>
        <v>Greg Page Apartments 12</v>
      </c>
    </row>
    <row r="217" spans="1:2" x14ac:dyDescent="0.3">
      <c r="A217" s="2" t="str">
        <f>([3]UKBuilding_List!A217)</f>
        <v>0255</v>
      </c>
      <c r="B217" s="3" t="str">
        <f>([3]UKBuilding_List!B217)</f>
        <v>Greg Page Apartments 13</v>
      </c>
    </row>
    <row r="218" spans="1:2" x14ac:dyDescent="0.3">
      <c r="A218" s="2" t="str">
        <f>([3]UKBuilding_List!A218)</f>
        <v>0256</v>
      </c>
      <c r="B218" s="3" t="str">
        <f>([3]UKBuilding_List!B218)</f>
        <v>Greg Page Apartments 14</v>
      </c>
    </row>
    <row r="219" spans="1:2" x14ac:dyDescent="0.3">
      <c r="A219" s="2" t="str">
        <f>([3]UKBuilding_List!A219)</f>
        <v>0257</v>
      </c>
      <c r="B219" s="3" t="str">
        <f>([3]UKBuilding_List!B219)</f>
        <v>Greg Page Apartments 15</v>
      </c>
    </row>
    <row r="220" spans="1:2" x14ac:dyDescent="0.3">
      <c r="A220" s="2" t="str">
        <f>([3]UKBuilding_List!A220)</f>
        <v>0258</v>
      </c>
      <c r="B220" s="3" t="str">
        <f>([3]UKBuilding_List!B220)</f>
        <v>Greg Page Apartments 16</v>
      </c>
    </row>
    <row r="221" spans="1:2" x14ac:dyDescent="0.3">
      <c r="A221" s="2" t="str">
        <f>([3]UKBuilding_List!A221)</f>
        <v>0259</v>
      </c>
      <c r="B221" s="3" t="str">
        <f>([3]UKBuilding_List!B221)</f>
        <v>Greg Page Apartments 17</v>
      </c>
    </row>
    <row r="222" spans="1:2" x14ac:dyDescent="0.3">
      <c r="A222" s="2" t="str">
        <f>([3]UKBuilding_List!A222)</f>
        <v>0260</v>
      </c>
      <c r="B222" s="3" t="str">
        <f>([3]UKBuilding_List!B222)</f>
        <v>Greg Page Apartments 18</v>
      </c>
    </row>
    <row r="223" spans="1:2" x14ac:dyDescent="0.3">
      <c r="A223" s="2" t="str">
        <f>([3]UKBuilding_List!A223)</f>
        <v>0261</v>
      </c>
      <c r="B223" s="3" t="str">
        <f>([3]UKBuilding_List!B223)</f>
        <v>Greg Page Apartments 19</v>
      </c>
    </row>
    <row r="224" spans="1:2" x14ac:dyDescent="0.3">
      <c r="A224" s="2" t="str">
        <f>([3]UKBuilding_List!A224)</f>
        <v>0262</v>
      </c>
      <c r="B224" s="3" t="str">
        <f>([3]UKBuilding_List!B224)</f>
        <v>Greg Page Apartments 20</v>
      </c>
    </row>
    <row r="225" spans="1:2" x14ac:dyDescent="0.3">
      <c r="A225" s="2" t="str">
        <f>([3]UKBuilding_List!A225)</f>
        <v>0263</v>
      </c>
      <c r="B225" s="3" t="str">
        <f>([3]UKBuilding_List!B225)</f>
        <v>Greg Page Apartments 21</v>
      </c>
    </row>
    <row r="226" spans="1:2" x14ac:dyDescent="0.3">
      <c r="A226" s="2" t="str">
        <f>([3]UKBuilding_List!A226)</f>
        <v>0264</v>
      </c>
      <c r="B226" s="3" t="str">
        <f>([3]UKBuilding_List!B226)</f>
        <v>Greg Page Apartments 22</v>
      </c>
    </row>
    <row r="227" spans="1:2" x14ac:dyDescent="0.3">
      <c r="A227" s="2" t="str">
        <f>([3]UKBuilding_List!A227)</f>
        <v>0265</v>
      </c>
      <c r="B227" s="3" t="str">
        <f>([3]UKBuilding_List!B227)</f>
        <v>Greg Page Apartments 23</v>
      </c>
    </row>
    <row r="228" spans="1:2" x14ac:dyDescent="0.3">
      <c r="A228" s="2" t="str">
        <f>([3]UKBuilding_List!A228)</f>
        <v>0266</v>
      </c>
      <c r="B228" s="3" t="str">
        <f>([3]UKBuilding_List!B228)</f>
        <v>Greg Page Apartments 24</v>
      </c>
    </row>
    <row r="229" spans="1:2" x14ac:dyDescent="0.3">
      <c r="A229" s="2" t="str">
        <f>([3]UKBuilding_List!A229)</f>
        <v>0267</v>
      </c>
      <c r="B229" s="3" t="str">
        <f>([3]UKBuilding_List!B229)</f>
        <v>Greg Page Apartments 25</v>
      </c>
    </row>
    <row r="230" spans="1:2" x14ac:dyDescent="0.3">
      <c r="A230" s="2" t="str">
        <f>([3]UKBuilding_List!A230)</f>
        <v>0268</v>
      </c>
      <c r="B230" s="3" t="str">
        <f>([3]UKBuilding_List!B230)</f>
        <v>Greg Page Food Storage Laundry</v>
      </c>
    </row>
    <row r="231" spans="1:2" x14ac:dyDescent="0.3">
      <c r="A231" s="2" t="str">
        <f>([3]UKBuilding_List!A231)</f>
        <v>0269</v>
      </c>
      <c r="B231" s="3" t="str">
        <f>([3]UKBuilding_List!B231)</f>
        <v>Communications Building</v>
      </c>
    </row>
    <row r="232" spans="1:2" x14ac:dyDescent="0.3">
      <c r="A232" s="2" t="str">
        <f>([3]UKBuilding_List!A232)</f>
        <v>0272</v>
      </c>
      <c r="B232" s="3" t="str">
        <f>([3]UKBuilding_List!B232)</f>
        <v>Information Building</v>
      </c>
    </row>
    <row r="233" spans="1:2" x14ac:dyDescent="0.3">
      <c r="A233" s="2" t="str">
        <f>([3]UKBuilding_List!A233)</f>
        <v>0274</v>
      </c>
      <c r="B233" s="3" t="str">
        <f>([3]UKBuilding_List!B233)</f>
        <v>Moloney Building</v>
      </c>
    </row>
    <row r="234" spans="1:2" x14ac:dyDescent="0.3">
      <c r="A234" s="2" t="str">
        <f>([3]UKBuilding_List!A234)</f>
        <v>0275</v>
      </c>
      <c r="B234" s="3" t="str">
        <f>([3]UKBuilding_List!B234)</f>
        <v>Bruce Poundstone Regulatory Services Building</v>
      </c>
    </row>
    <row r="235" spans="1:2" x14ac:dyDescent="0.3">
      <c r="A235" s="2" t="str">
        <f>([3]UKBuilding_List!A235)</f>
        <v>0276</v>
      </c>
      <c r="B235" s="3" t="str">
        <f>([3]UKBuilding_List!B235)</f>
        <v>Charles E. Barnhart Building</v>
      </c>
    </row>
    <row r="236" spans="1:2" x14ac:dyDescent="0.3">
      <c r="A236" s="2" t="str">
        <f>([3]UKBuilding_List!A236)</f>
        <v>0277</v>
      </c>
      <c r="B236" s="3" t="str">
        <f>([3]UKBuilding_List!B236)</f>
        <v>Nutter Football Training Facility</v>
      </c>
    </row>
    <row r="237" spans="1:2" x14ac:dyDescent="0.3">
      <c r="A237" s="2" t="str">
        <f>([3]UKBuilding_List!A237)</f>
        <v>0278</v>
      </c>
      <c r="B237" s="3" t="str">
        <f>([3]UKBuilding_List!B237)</f>
        <v>PPD Storage Building</v>
      </c>
    </row>
    <row r="238" spans="1:2" x14ac:dyDescent="0.3">
      <c r="A238" s="2" t="str">
        <f>([3]UKBuilding_List!A238)</f>
        <v>0279</v>
      </c>
      <c r="B238" s="3" t="str">
        <f>([3]UKBuilding_List!B238)</f>
        <v>BIRP Building</v>
      </c>
    </row>
    <row r="239" spans="1:2" x14ac:dyDescent="0.3">
      <c r="A239" s="2" t="str">
        <f>([3]UKBuilding_List!A239)</f>
        <v>0280</v>
      </c>
      <c r="B239" s="3" t="str">
        <f>([3]UKBuilding_List!B239)</f>
        <v>The Football Training Facility</v>
      </c>
    </row>
    <row r="240" spans="1:2" x14ac:dyDescent="0.3">
      <c r="A240" s="2" t="str">
        <f>([3]UKBuilding_List!A240)</f>
        <v>0281</v>
      </c>
      <c r="B240" s="3" t="str">
        <f>([3]UKBuilding_List!B240)</f>
        <v>Oliver H. Raymond Civil Engineering</v>
      </c>
    </row>
    <row r="241" spans="1:2" x14ac:dyDescent="0.3">
      <c r="A241" s="2" t="str">
        <f>([3]UKBuilding_List!A241)</f>
        <v>0282</v>
      </c>
      <c r="B241" s="3" t="str">
        <f>([3]UKBuilding_List!B241)</f>
        <v>Gas Storage Building</v>
      </c>
    </row>
    <row r="242" spans="1:2" x14ac:dyDescent="0.3">
      <c r="A242" s="2" t="str">
        <f>([3]UKBuilding_List!A242)</f>
        <v>0283</v>
      </c>
      <c r="B242" s="3" t="str">
        <f>([3]UKBuilding_List!B242)</f>
        <v>Hagan Baseball Stadium</v>
      </c>
    </row>
    <row r="243" spans="1:2" x14ac:dyDescent="0.3">
      <c r="A243" s="2" t="str">
        <f>([3]UKBuilding_List!A243)</f>
        <v>0284</v>
      </c>
      <c r="B243" s="3" t="str">
        <f>([3]UKBuilding_List!B243)</f>
        <v>Kentucky Clinic</v>
      </c>
    </row>
    <row r="244" spans="1:2" x14ac:dyDescent="0.3">
      <c r="A244" s="2" t="str">
        <f>([3]UKBuilding_List!A244)</f>
        <v>0285</v>
      </c>
      <c r="B244" s="3" t="str">
        <f>([3]UKBuilding_List!B244)</f>
        <v>Nutter Field House</v>
      </c>
    </row>
    <row r="245" spans="1:2" x14ac:dyDescent="0.3">
      <c r="A245" s="2" t="str">
        <f>([3]UKBuilding_List!A245)</f>
        <v>0286</v>
      </c>
      <c r="B245" s="3" t="str">
        <f>([3]UKBuilding_List!B245)</f>
        <v>ASTeCC</v>
      </c>
    </row>
    <row r="246" spans="1:2" x14ac:dyDescent="0.3">
      <c r="A246" s="2" t="str">
        <f>([3]UKBuilding_List!A246)</f>
        <v>0287</v>
      </c>
      <c r="B246" s="3" t="str">
        <f>([3]UKBuilding_List!B246)</f>
        <v>Electric HVAC Building</v>
      </c>
    </row>
    <row r="247" spans="1:2" x14ac:dyDescent="0.3">
      <c r="A247" s="2" t="str">
        <f>([3]UKBuilding_List!A247)</f>
        <v>0288</v>
      </c>
      <c r="B247" s="3" t="str">
        <f>([3]UKBuilding_List!B247)</f>
        <v>PPD Greenhouse</v>
      </c>
    </row>
    <row r="248" spans="1:2" x14ac:dyDescent="0.3">
      <c r="A248" s="2" t="str">
        <f>([3]UKBuilding_List!A248)</f>
        <v>0289</v>
      </c>
      <c r="B248" s="3" t="str">
        <f>([3]UKBuilding_List!B248)</f>
        <v>Hazardous Waste Storage</v>
      </c>
    </row>
    <row r="249" spans="1:2" x14ac:dyDescent="0.3">
      <c r="A249" s="2" t="str">
        <f>([3]UKBuilding_List!A249)</f>
        <v>0293</v>
      </c>
      <c r="B249" s="3" t="str">
        <f>([3]UKBuilding_List!B249)</f>
        <v>UK Chandler Hospital</v>
      </c>
    </row>
    <row r="250" spans="1:2" x14ac:dyDescent="0.3">
      <c r="A250" s="2" t="str">
        <f>([3]UKBuilding_List!A250)</f>
        <v>0294</v>
      </c>
      <c r="B250" s="3" t="str">
        <f>([3]UKBuilding_List!B250)</f>
        <v>Gill Heart Institute</v>
      </c>
    </row>
    <row r="251" spans="1:2" x14ac:dyDescent="0.3">
      <c r="A251" s="2" t="str">
        <f>([3]UKBuilding_List!A251)</f>
        <v>0297</v>
      </c>
      <c r="B251" s="3" t="str">
        <f>([3]UKBuilding_List!B251)</f>
        <v>Dental Science Building</v>
      </c>
    </row>
    <row r="252" spans="1:2" x14ac:dyDescent="0.3">
      <c r="A252" s="2" t="str">
        <f>([3]UKBuilding_List!A252)</f>
        <v>0298</v>
      </c>
      <c r="B252" s="3" t="str">
        <f>([3]UKBuilding_List!B252)</f>
        <v>William R. Willard Medical Education Building</v>
      </c>
    </row>
    <row r="253" spans="1:2" x14ac:dyDescent="0.3">
      <c r="A253" s="2" t="str">
        <f>([3]UKBuilding_List!A253)</f>
        <v>0300</v>
      </c>
      <c r="B253" s="3" t="str">
        <f>([3]UKBuilding_List!B253)</f>
        <v>Arboretum Tool Shed</v>
      </c>
    </row>
    <row r="254" spans="1:2" x14ac:dyDescent="0.3">
      <c r="A254" s="2" t="str">
        <f>([3]UKBuilding_List!A254)</f>
        <v>0301</v>
      </c>
      <c r="B254" s="3" t="str">
        <f>([3]UKBuilding_List!B254)</f>
        <v>154 Bonnie Brae</v>
      </c>
    </row>
    <row r="255" spans="1:2" x14ac:dyDescent="0.3">
      <c r="A255" s="2" t="str">
        <f>([3]UKBuilding_List!A255)</f>
        <v>0302</v>
      </c>
      <c r="B255" s="3" t="str">
        <f>([3]UKBuilding_List!B255)</f>
        <v>Dorotha Smith Oatts Visitor Center</v>
      </c>
    </row>
    <row r="256" spans="1:2" x14ac:dyDescent="0.3">
      <c r="A256" s="2" t="str">
        <f>([3]UKBuilding_List!A256)</f>
        <v>0303</v>
      </c>
      <c r="B256" s="3" t="str">
        <f>([3]UKBuilding_List!B256)</f>
        <v>Arboretum Restrooms</v>
      </c>
    </row>
    <row r="257" spans="1:2" x14ac:dyDescent="0.3">
      <c r="A257" s="2" t="str">
        <f>([3]UKBuilding_List!A257)</f>
        <v>0305</v>
      </c>
      <c r="B257" s="3" t="str">
        <f>([3]UKBuilding_List!B257)</f>
        <v>Peter P. Bosomworth Health Sciences Research Building</v>
      </c>
    </row>
    <row r="258" spans="1:2" x14ac:dyDescent="0.3">
      <c r="A258" s="2" t="str">
        <f>([3]UKBuilding_List!A258)</f>
        <v>0312</v>
      </c>
      <c r="B258" s="3" t="str">
        <f>([3]UKBuilding_List!B258)</f>
        <v>Plant Sciences</v>
      </c>
    </row>
    <row r="259" spans="1:2" x14ac:dyDescent="0.3">
      <c r="A259" s="2" t="str">
        <f>([3]UKBuilding_List!A259)</f>
        <v>0313</v>
      </c>
      <c r="B259" s="3" t="str">
        <f>([3]UKBuilding_List!B259)</f>
        <v>455 Woodland Ave</v>
      </c>
    </row>
    <row r="260" spans="1:2" x14ac:dyDescent="0.3">
      <c r="A260" s="2" t="str">
        <f>([3]UKBuilding_List!A260)</f>
        <v>0314</v>
      </c>
      <c r="B260" s="3" t="str">
        <f>([3]UKBuilding_List!B260)</f>
        <v>252 East Maxwell St</v>
      </c>
    </row>
    <row r="261" spans="1:2" x14ac:dyDescent="0.3">
      <c r="A261" s="2" t="str">
        <f>([3]UKBuilding_List!A261)</f>
        <v>0315</v>
      </c>
      <c r="B261" s="3" t="str">
        <f>([3]UKBuilding_List!B261)</f>
        <v>206 East Maxwell St</v>
      </c>
    </row>
    <row r="262" spans="1:2" x14ac:dyDescent="0.3">
      <c r="A262" s="2" t="str">
        <f>([3]UKBuilding_List!A262)</f>
        <v>0324</v>
      </c>
      <c r="B262" s="3" t="str">
        <f>([3]UKBuilding_List!B262)</f>
        <v>315 Scott St</v>
      </c>
    </row>
    <row r="263" spans="1:2" x14ac:dyDescent="0.3">
      <c r="A263" s="2" t="str">
        <f>([3]UKBuilding_List!A263)</f>
        <v>0325</v>
      </c>
      <c r="B263" s="3" t="str">
        <f>([3]UKBuilding_List!B263)</f>
        <v>317 Scott St</v>
      </c>
    </row>
    <row r="264" spans="1:2" x14ac:dyDescent="0.3">
      <c r="A264" s="2" t="str">
        <f>([3]UKBuilding_List!A264)</f>
        <v>0327</v>
      </c>
      <c r="B264" s="3" t="str">
        <f>([3]UKBuilding_List!B264)</f>
        <v>321 Scott St</v>
      </c>
    </row>
    <row r="265" spans="1:2" x14ac:dyDescent="0.3">
      <c r="A265" s="2" t="str">
        <f>([3]UKBuilding_List!A265)</f>
        <v>0333</v>
      </c>
      <c r="B265" s="3" t="str">
        <f>([3]UKBuilding_List!B265)</f>
        <v>641 South Limestone St</v>
      </c>
    </row>
    <row r="266" spans="1:2" x14ac:dyDescent="0.3">
      <c r="A266" s="2" t="str">
        <f>([3]UKBuilding_List!A266)</f>
        <v>0336</v>
      </c>
      <c r="B266" s="3" t="str">
        <f>([3]UKBuilding_List!B266)</f>
        <v>Thomas D Clark Building</v>
      </c>
    </row>
    <row r="267" spans="1:2" x14ac:dyDescent="0.3">
      <c r="A267" s="2" t="str">
        <f>([3]UKBuilding_List!A267)</f>
        <v>0337</v>
      </c>
      <c r="B267" s="3" t="str">
        <f>([3]UKBuilding_List!B267)</f>
        <v>663 South Limestone Garage</v>
      </c>
    </row>
    <row r="268" spans="1:2" x14ac:dyDescent="0.3">
      <c r="A268" s="2" t="str">
        <f>([3]UKBuilding_List!A268)</f>
        <v>0343</v>
      </c>
      <c r="B268" s="3" t="str">
        <f>([3]UKBuilding_List!B268)</f>
        <v>Bingham Davis House</v>
      </c>
    </row>
    <row r="269" spans="1:2" x14ac:dyDescent="0.3">
      <c r="A269" s="2" t="str">
        <f>([3]UKBuilding_List!A269)</f>
        <v>0344</v>
      </c>
      <c r="B269" s="3" t="str">
        <f>([3]UKBuilding_List!B269)</f>
        <v>Raymond F. Betts House</v>
      </c>
    </row>
    <row r="270" spans="1:2" x14ac:dyDescent="0.3">
      <c r="A270" s="2" t="str">
        <f>([3]UKBuilding_List!A270)</f>
        <v>0345</v>
      </c>
      <c r="B270" s="3" t="str">
        <f>([3]UKBuilding_List!B270)</f>
        <v>Max Kade German House and Cultural Center</v>
      </c>
    </row>
    <row r="271" spans="1:2" x14ac:dyDescent="0.3">
      <c r="A271" s="2" t="str">
        <f>([3]UKBuilding_List!A271)</f>
        <v>0346</v>
      </c>
      <c r="B271" s="3" t="str">
        <f>([3]UKBuilding_List!B271)</f>
        <v>654 Maxwelton Ct</v>
      </c>
    </row>
    <row r="272" spans="1:2" x14ac:dyDescent="0.3">
      <c r="A272" s="2" t="str">
        <f>([3]UKBuilding_List!A272)</f>
        <v>0347</v>
      </c>
      <c r="B272" s="3" t="str">
        <f>([3]UKBuilding_List!B272)</f>
        <v>624 Maxwelton Ct</v>
      </c>
    </row>
    <row r="273" spans="1:2" x14ac:dyDescent="0.3">
      <c r="A273" s="2" t="str">
        <f>([3]UKBuilding_List!A273)</f>
        <v>0348</v>
      </c>
      <c r="B273" s="3" t="str">
        <f>([3]UKBuilding_List!B273)</f>
        <v>626 Maxwelton Ct</v>
      </c>
    </row>
    <row r="274" spans="1:2" x14ac:dyDescent="0.3">
      <c r="A274" s="2" t="str">
        <f>([3]UKBuilding_List!A274)</f>
        <v>0349</v>
      </c>
      <c r="B274" s="3" t="str">
        <f>([3]UKBuilding_List!B274)</f>
        <v>641 Maxwelton Ct</v>
      </c>
    </row>
    <row r="275" spans="1:2" x14ac:dyDescent="0.3">
      <c r="A275" s="2" t="str">
        <f>([3]UKBuilding_List!A275)</f>
        <v>0350</v>
      </c>
      <c r="B275" s="3" t="str">
        <f>([3]UKBuilding_List!B275)</f>
        <v>643 Maxwelton Ct</v>
      </c>
    </row>
    <row r="276" spans="1:2" x14ac:dyDescent="0.3">
      <c r="A276" s="2" t="str">
        <f>([3]UKBuilding_List!A276)</f>
        <v>0351</v>
      </c>
      <c r="B276" s="3" t="str">
        <f>([3]UKBuilding_List!B276)</f>
        <v>644 Maxwelton Ct</v>
      </c>
    </row>
    <row r="277" spans="1:2" x14ac:dyDescent="0.3">
      <c r="A277" s="2" t="str">
        <f>([3]UKBuilding_List!A277)</f>
        <v>0353</v>
      </c>
      <c r="B277" s="3" t="str">
        <f>([3]UKBuilding_List!B277)</f>
        <v>520 Oldham Ct</v>
      </c>
    </row>
    <row r="278" spans="1:2" x14ac:dyDescent="0.3">
      <c r="A278" s="2" t="str">
        <f>([3]UKBuilding_List!A278)</f>
        <v>0355</v>
      </c>
      <c r="B278" s="3" t="str">
        <f>([3]UKBuilding_List!B278)</f>
        <v>123 State St</v>
      </c>
    </row>
    <row r="279" spans="1:2" x14ac:dyDescent="0.3">
      <c r="A279" s="2" t="str">
        <f>([3]UKBuilding_List!A279)</f>
        <v>0356</v>
      </c>
      <c r="B279" s="3" t="str">
        <f>([3]UKBuilding_List!B279)</f>
        <v>119 State St</v>
      </c>
    </row>
    <row r="280" spans="1:2" x14ac:dyDescent="0.3">
      <c r="A280" s="2" t="str">
        <f>([3]UKBuilding_List!A280)</f>
        <v>0360</v>
      </c>
      <c r="B280" s="3" t="str">
        <f>([3]UKBuilding_List!B280)</f>
        <v>400 Pennsylvania Ct</v>
      </c>
    </row>
    <row r="281" spans="1:2" x14ac:dyDescent="0.3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3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3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3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3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3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3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3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3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3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3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3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3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3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3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3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3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3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3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3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3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3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3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3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3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3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3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3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3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3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3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3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3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3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3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3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3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3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3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3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3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3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3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3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3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3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3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3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3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3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3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3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3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3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3">
      <c r="A356" s="2" t="str">
        <f>([3]UKBuilding_List!A356)</f>
        <v>0602</v>
      </c>
      <c r="B356" s="3" t="str">
        <f>([3]UKBuilding_List!B356)</f>
        <v>Pavilion A</v>
      </c>
    </row>
    <row r="357" spans="1:2" x14ac:dyDescent="0.3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3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3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3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3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3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3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3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3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3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3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3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3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3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3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3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3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3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3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3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3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3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3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3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3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3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3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3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3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3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3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3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3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3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3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3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3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3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3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3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3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3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3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3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3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3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3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3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3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3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3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3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3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3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3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3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3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3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3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3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3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3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2014-07-25T19:39:50Z</dcterms:modified>
</cp:coreProperties>
</file>