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944" yWindow="420" windowWidth="22548" windowHeight="1197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  <externalReference r:id="rId7"/>
  </externalReferences>
  <definedNames>
    <definedName name="CADOperator">Lookup!$C$1:$C$4</definedName>
    <definedName name="DoorSignage">Lookup!$D$1:$D$3</definedName>
    <definedName name="_xlnm.Print_Area" localSheetId="0">'KD Changes'!$A$1:$I$18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6" i="1"/>
  <c r="H25" i="1" l="1"/>
  <c r="G25" i="1"/>
  <c r="M25" i="1" l="1"/>
  <c r="K2" i="1" s="1"/>
  <c r="J2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<sst xmlns="http://schemas.openxmlformats.org/spreadsheetml/2006/main" count="139" uniqueCount="87">
  <si>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</si>
  <si>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</si>
  <si>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</si>
  <si>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</si>
  <si>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</si>
  <si>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</si>
  <si>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</si>
  <si>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</si>
  <si>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</si>
  <si>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</si>
  <si>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</si>
  <si>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</si>
  <si>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</si>
  <si>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</si>
  <si>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</si>
  <si>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</si>
  <si>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</si>
  <si>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</si>
  <si>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</si>
  <si>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</si>
  <si>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</si>
  <si>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</si>
  <si>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</si>
  <si>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</si>
  <si>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</si>
  <si>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</si>
  <si>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</si>
  <si>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</si>
  <si>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</si>
  <si>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</si>
  <si>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</si>
  <si>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</si>
  <si>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</si>
  <si>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</si>
  <si>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</si>
  <si>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</si>
  <si>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</si>
  <si>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</si>
  <si>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</si>
  <si>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</si>
  <si>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</si>
  <si>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</si>
  <si>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</si>
  <si>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</si>
  <si>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</si>
  <si>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</si>
  <si>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</si>
  <si>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</si>
  <si>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</si>
  <si>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</si>
  <si>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</si>
  <si>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</si>
  <si>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</si>
  <si>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</si>
  <si>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</si>
  <si>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</si>
  <si>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</si>
  <si>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</si>
  <si>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</si>
  <si>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</si>
  <si>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</si>
  <si>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</si>
  <si>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</si>
  <si>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</si>
  <si>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</si>
  <si>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</si>
  <si>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</si>
  <si>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8633</t>
  </si>
  <si>
    <t>A-008</t>
  </si>
  <si>
    <t>A-008A</t>
  </si>
  <si>
    <t>A-012B</t>
  </si>
  <si>
    <t>00</t>
  </si>
  <si>
    <t>B-200B1</t>
  </si>
  <si>
    <t>02</t>
  </si>
  <si>
    <t>This room number is incorrect in the floor plan. It reads A000A4 where it should say A0010.</t>
  </si>
  <si>
    <t>A0010</t>
  </si>
  <si>
    <t xml:space="preserve">Door sign for door going from A008 to A-008A is mislabeled to read A012B. The adjacent door in this room does actually go to room A-012B. </t>
  </si>
  <si>
    <t xml:space="preserve">Both doors to this room require a new door sign and eBARs tag. </t>
  </si>
  <si>
    <t>C-204A</t>
  </si>
  <si>
    <t>Old renovation already on key drawing but request for new tag: Created C-204A from C-204</t>
  </si>
  <si>
    <t>C-204B</t>
  </si>
  <si>
    <t>Old renovation already on key drawing but request for new tag: Created C-204B from C-204</t>
  </si>
  <si>
    <t>C-204</t>
  </si>
  <si>
    <t xml:space="preserve">Old renovation already on key drawing but request for new tag: </t>
  </si>
  <si>
    <t>C-202</t>
  </si>
  <si>
    <t>C-212</t>
  </si>
  <si>
    <t>C-200C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</si>
</sst>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DU_8633_201405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topLeftCell="A7" zoomScale="90" zoomScaleNormal="90" workbookViewId="0">
      <selection activeCell="I18" sqref="I18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41775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UK HealthCare Good Samaritan Hospital</v>
      </c>
      <c r="C2" s="55"/>
      <c r="F2" s="25" t="s">
        <v>12</v>
      </c>
      <c r="G2" s="26" t="s">
        <v>62</v>
      </c>
      <c r="J2" s="15">
        <f>G25-J25</f>
        <v>8</v>
      </c>
      <c r="K2" s="15">
        <f>H25-M25</f>
        <v>4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B6" s="30" t="s">
        <v>71</v>
      </c>
      <c r="C6" s="11" t="s">
        <v>31</v>
      </c>
      <c r="E6" s="35"/>
      <c r="F6" s="35"/>
      <c r="G6" s="35" t="s">
        <v>2</v>
      </c>
      <c r="H6" s="17" t="s">
        <v>18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90" x14ac:dyDescent="0.25">
      <c r="A7" s="52" t="s">
        <v>69</v>
      </c>
      <c r="B7" s="30" t="s">
        <v>71</v>
      </c>
      <c r="C7" s="11" t="s">
        <v>31</v>
      </c>
      <c r="E7" s="35"/>
      <c r="G7" s="35" t="s">
        <v>3</v>
      </c>
      <c r="H7" s="17" t="s">
        <v>18</v>
      </c>
      <c r="I7" s="11" t="s">
        <v>76</v>
      </c>
      <c r="J7" s="10"/>
      <c r="K7" s="36"/>
      <c r="L7" s="10"/>
      <c r="M7" s="10"/>
      <c r="N7" s="36"/>
      <c r="O7" s="10"/>
    </row>
    <row r="8" spans="1:16" ht="57.6" x14ac:dyDescent="0.3">
      <c r="A8" s="53" t="s">
        <v>75</v>
      </c>
      <c r="B8" s="30" t="s">
        <v>71</v>
      </c>
      <c r="C8" s="11" t="s">
        <v>31</v>
      </c>
      <c r="E8" s="35"/>
      <c r="F8" s="35"/>
      <c r="G8" s="35" t="s">
        <v>2</v>
      </c>
      <c r="H8" s="17" t="s">
        <v>2</v>
      </c>
      <c r="I8" s="11" t="s">
        <v>74</v>
      </c>
      <c r="J8" s="10" t="str">
        <f>IF(G8="No Change","N/A",IF(G8="New Tag Required",Lookup!F:F,IF(G8="Remove Old Tag",Lookup!F:F,IF(G8="N/A","N/A",""))))</f>
        <v>N/A</v>
      </c>
      <c r="K8" s="36"/>
      <c r="L8" s="10"/>
      <c r="M8" s="10" t="str">
        <f>IF(H8="No Change","N/A",IF(H8="New Tag Required",Lookup!F:F,IF(H8="Remove Old Sign",Lookup!F:F,IF(H8="N/A","N/A",""))))</f>
        <v>N/A</v>
      </c>
      <c r="N8" s="36"/>
      <c r="O8" s="10"/>
    </row>
    <row r="9" spans="1:16" ht="43.2" x14ac:dyDescent="0.3">
      <c r="A9" s="38" t="s">
        <v>70</v>
      </c>
      <c r="B9" s="30" t="s">
        <v>71</v>
      </c>
      <c r="C9" s="11" t="s">
        <v>31</v>
      </c>
      <c r="E9" s="35"/>
      <c r="F9" s="35"/>
      <c r="G9" s="35" t="s">
        <v>3</v>
      </c>
      <c r="H9" s="17" t="s">
        <v>18</v>
      </c>
      <c r="I9" s="11" t="s">
        <v>77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A10" s="38" t="s">
        <v>72</v>
      </c>
      <c r="B10" s="30" t="s">
        <v>73</v>
      </c>
      <c r="C10" s="11" t="s">
        <v>31</v>
      </c>
      <c r="D10" s="17" t="s">
        <v>6</v>
      </c>
      <c r="E10" s="35"/>
      <c r="F10" s="35"/>
      <c r="G10" s="35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57.6" x14ac:dyDescent="0.3">
      <c r="A11" s="30" t="s">
        <v>78</v>
      </c>
      <c r="B11" s="30" t="s">
        <v>73</v>
      </c>
      <c r="C11" s="11" t="s">
        <v>31</v>
      </c>
      <c r="D11" s="17" t="s">
        <v>6</v>
      </c>
      <c r="E11" s="35"/>
      <c r="F11" s="35"/>
      <c r="G11" s="35" t="s">
        <v>3</v>
      </c>
      <c r="I11" s="11" t="s">
        <v>79</v>
      </c>
      <c r="J11" s="10">
        <f>IF(G11="No Change","N/A",IF(G11="New Tag Required",Lookup!F:F,IF(G11="Remove Old Tag",Lookup!F:F,IF(G11="N/A","N/A",""))))</f>
        <v>0</v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57.6" x14ac:dyDescent="0.3">
      <c r="A12" s="56" t="s">
        <v>80</v>
      </c>
      <c r="B12" s="30" t="s">
        <v>73</v>
      </c>
      <c r="C12" s="11" t="s">
        <v>31</v>
      </c>
      <c r="D12" s="17" t="s">
        <v>6</v>
      </c>
      <c r="E12" s="35"/>
      <c r="F12" s="35"/>
      <c r="G12" s="35" t="s">
        <v>3</v>
      </c>
      <c r="I12" s="11" t="s">
        <v>81</v>
      </c>
      <c r="J12" s="10">
        <f>IF(G12="No Change","N/A",IF(G12="New Tag Required",Lookup!F:F,IF(G12="Remove Old Tag",Lookup!F:F,IF(G12="N/A","N/A",""))))</f>
        <v>0</v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43.2" x14ac:dyDescent="0.3">
      <c r="A13" s="37" t="s">
        <v>82</v>
      </c>
      <c r="B13" s="30" t="s">
        <v>73</v>
      </c>
      <c r="C13" s="11" t="s">
        <v>31</v>
      </c>
      <c r="D13" s="17" t="s">
        <v>6</v>
      </c>
      <c r="E13" s="35"/>
      <c r="F13" s="35"/>
      <c r="G13" s="35" t="s">
        <v>3</v>
      </c>
      <c r="I13" s="11" t="s">
        <v>83</v>
      </c>
      <c r="J13" s="10">
        <f>IF(G13="No Change","N/A",IF(G13="New Tag Required",Lookup!F:F,IF(G13="Remove Old Tag",Lookup!F:F,IF(G13="N/A","N/A",""))))</f>
        <v>0</v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43.2" x14ac:dyDescent="0.3">
      <c r="A14" s="56" t="s">
        <v>84</v>
      </c>
      <c r="B14" s="30" t="s">
        <v>73</v>
      </c>
      <c r="C14" s="11" t="s">
        <v>31</v>
      </c>
      <c r="D14" s="17" t="s">
        <v>6</v>
      </c>
      <c r="E14" s="57"/>
      <c r="F14" s="57"/>
      <c r="G14" s="35" t="s">
        <v>3</v>
      </c>
      <c r="I14" s="11" t="s">
        <v>83</v>
      </c>
      <c r="J14" s="10">
        <f>IF(G14="No Change","N/A",IF(G14="New Tag Required",Lookup!F:F,IF(G14="Remove Old Tag",Lookup!F:F,IF(G14="N/A","N/A",""))))</f>
        <v>0</v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x14ac:dyDescent="0.3">
      <c r="A15" s="38" t="s">
        <v>85</v>
      </c>
      <c r="B15" s="30" t="s">
        <v>73</v>
      </c>
      <c r="C15" s="11" t="s">
        <v>29</v>
      </c>
      <c r="D15" s="17" t="s">
        <v>5</v>
      </c>
      <c r="E15" s="35">
        <v>1491</v>
      </c>
      <c r="F15" s="35">
        <v>1434</v>
      </c>
      <c r="G15" s="35" t="s">
        <v>3</v>
      </c>
      <c r="J15" s="10">
        <f>IF(G15="No Change","N/A",IF(G15="New Tag Required",Lookup!F:F,IF(G15="Remove Old Tag",Lookup!F:F,IF(G15="N/A","N/A",""))))</f>
        <v>0</v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x14ac:dyDescent="0.3">
      <c r="A16" s="38" t="s">
        <v>86</v>
      </c>
      <c r="B16" s="30" t="s">
        <v>73</v>
      </c>
      <c r="C16" s="11" t="s">
        <v>29</v>
      </c>
      <c r="D16" s="17" t="s">
        <v>5</v>
      </c>
      <c r="E16" s="35">
        <v>660</v>
      </c>
      <c r="F16" s="35">
        <v>694</v>
      </c>
      <c r="G16" s="35" t="s">
        <v>13</v>
      </c>
      <c r="J16" s="10" t="str">
        <f>IF(G16="No Change","N/A",IF(G16="New Tag Required",Lookup!F:F,IF(G16="Remove Old Tag",Lookup!F:F,IF(G16="N/A","N/A",""))))</f>
        <v>N/A</v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x14ac:dyDescent="0.3">
      <c r="A17" s="38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x14ac:dyDescent="0.3">
      <c r="A18" s="37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1"/>
      <c r="M18" s="10" t="str">
        <f>IF(H18="No Change","N/A",IF(H18="New Tag Required",Lookup!F:F,IF(H18="Remove Old Sign",Lookup!F:F,IF(H18="N/A","N/A",""))))</f>
        <v/>
      </c>
      <c r="N18" s="41"/>
    </row>
    <row r="19" spans="1:15" x14ac:dyDescent="0.3">
      <c r="A19" s="37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1"/>
      <c r="M19" s="10" t="str">
        <f>IF(H19="No Change","N/A",IF(H19="New Tag Required",Lookup!F:F,IF(H19="Remove Old Sign",Lookup!F:F,IF(H19="N/A","N/A",""))))</f>
        <v/>
      </c>
      <c r="N19" s="41"/>
    </row>
    <row r="20" spans="1:15" x14ac:dyDescent="0.3">
      <c r="A20" s="37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41"/>
    </row>
    <row r="21" spans="1:15" x14ac:dyDescent="0.3">
      <c r="A21" s="37"/>
      <c r="C21" s="11"/>
      <c r="E21" s="35"/>
      <c r="F21" s="35"/>
      <c r="G21" s="35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41"/>
    </row>
    <row r="22" spans="1:15" x14ac:dyDescent="0.3">
      <c r="A22" s="37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thickBot="1" x14ac:dyDescent="0.35">
      <c r="A23" s="37"/>
      <c r="C23" s="11"/>
      <c r="E23" s="35"/>
      <c r="F23" s="35"/>
      <c r="G23" s="35"/>
      <c r="K23" s="41"/>
      <c r="N23" s="41"/>
    </row>
    <row r="24" spans="1:15" ht="43.2" x14ac:dyDescent="0.3">
      <c r="A24" s="37"/>
      <c r="C24" s="11"/>
      <c r="E24" s="35"/>
      <c r="F24" s="35"/>
      <c r="G24" s="42" t="s">
        <v>47</v>
      </c>
      <c r="H24" s="43" t="s">
        <v>48</v>
      </c>
      <c r="J24" s="44" t="s">
        <v>42</v>
      </c>
      <c r="K24" s="10"/>
      <c r="L24" s="10"/>
      <c r="M24" s="44" t="s">
        <v>43</v>
      </c>
    </row>
    <row r="25" spans="1:15" ht="15" thickBot="1" x14ac:dyDescent="0.35">
      <c r="A25" s="37"/>
      <c r="C25" s="11"/>
      <c r="E25" s="35"/>
      <c r="F25" s="35"/>
      <c r="G25" s="14">
        <f>COUNTIF(G6:G24,"New Tag Required")</f>
        <v>8</v>
      </c>
      <c r="H25" s="13">
        <f>COUNTIF(H6:H24,"New Sign Required")</f>
        <v>4</v>
      </c>
      <c r="J25" s="12">
        <f>COUNTIF(J6:J24,"Installed")</f>
        <v>0</v>
      </c>
      <c r="K25" s="10"/>
      <c r="L25" s="10"/>
      <c r="M25" s="12">
        <f>COUNTIF(M6:M24,"Installed")</f>
        <v>0</v>
      </c>
    </row>
    <row r="26" spans="1:15" x14ac:dyDescent="0.3">
      <c r="A26" s="37"/>
      <c r="C26" s="11"/>
      <c r="E26" s="35"/>
      <c r="F26" s="35"/>
      <c r="G26" s="35"/>
    </row>
    <row r="27" spans="1:15" x14ac:dyDescent="0.3">
      <c r="A27" s="37"/>
      <c r="C27" s="11"/>
      <c r="E27" s="35"/>
      <c r="F27" s="35"/>
      <c r="G27" s="35"/>
    </row>
    <row r="28" spans="1:15" x14ac:dyDescent="0.3">
      <c r="A28" s="37"/>
      <c r="C28" s="11"/>
      <c r="E28" s="35"/>
      <c r="F28" s="35"/>
      <c r="G28" s="35"/>
    </row>
    <row r="29" spans="1:15" x14ac:dyDescent="0.3">
      <c r="A29" s="37"/>
      <c r="C29" s="11"/>
      <c r="E29" s="35"/>
      <c r="F29" s="35"/>
      <c r="G29" s="35"/>
    </row>
    <row r="30" spans="1:15" x14ac:dyDescent="0.3">
      <c r="A30" s="37"/>
      <c r="C30" s="11"/>
      <c r="E30" s="35"/>
      <c r="F30" s="35"/>
      <c r="G30" s="35"/>
    </row>
    <row r="31" spans="1:15" x14ac:dyDescent="0.3">
      <c r="A31" s="37"/>
      <c r="C31" s="11"/>
      <c r="E31" s="35"/>
      <c r="F31" s="35"/>
      <c r="G31" s="35"/>
    </row>
    <row r="32" spans="1:15" x14ac:dyDescent="0.3">
      <c r="A32" s="37"/>
      <c r="C32" s="11"/>
      <c r="E32" s="35"/>
      <c r="F32" s="35"/>
      <c r="G32" s="35"/>
    </row>
    <row r="33" spans="1:7" x14ac:dyDescent="0.3">
      <c r="A33" s="45"/>
      <c r="C33" s="11"/>
      <c r="E33" s="35"/>
      <c r="F33" s="46"/>
      <c r="G33" s="35"/>
    </row>
    <row r="34" spans="1:7" x14ac:dyDescent="0.3">
      <c r="A34" s="45"/>
      <c r="C34" s="11"/>
      <c r="E34" s="35"/>
      <c r="F34" s="46"/>
      <c r="G34" s="35"/>
    </row>
    <row r="35" spans="1:7" x14ac:dyDescent="0.3">
      <c r="A35" s="45"/>
      <c r="C35" s="11"/>
      <c r="E35" s="35"/>
      <c r="F35" s="47"/>
      <c r="G35" s="35"/>
    </row>
    <row r="36" spans="1:7" x14ac:dyDescent="0.3">
      <c r="A36" s="37"/>
      <c r="C36" s="11"/>
      <c r="E36" s="35"/>
      <c r="F36" s="46"/>
      <c r="G36" s="35"/>
    </row>
    <row r="37" spans="1:7" x14ac:dyDescent="0.3">
      <c r="A37" s="37"/>
      <c r="C37" s="11"/>
      <c r="E37" s="35"/>
      <c r="F37" s="46"/>
      <c r="G37" s="35"/>
    </row>
    <row r="38" spans="1:7" x14ac:dyDescent="0.3">
      <c r="A38" s="48"/>
      <c r="C38" s="11"/>
      <c r="E38" s="35"/>
      <c r="F38" s="35"/>
      <c r="G38" s="35"/>
    </row>
    <row r="39" spans="1:7" x14ac:dyDescent="0.3">
      <c r="A39" s="48"/>
      <c r="C39" s="11"/>
      <c r="E39" s="35"/>
      <c r="F39" s="35"/>
      <c r="G39" s="35"/>
    </row>
    <row r="40" spans="1:7" x14ac:dyDescent="0.3">
      <c r="A40" s="48"/>
      <c r="C40" s="11"/>
      <c r="E40" s="35"/>
      <c r="F40" s="35"/>
      <c r="G40" s="35"/>
    </row>
    <row r="41" spans="1:7" x14ac:dyDescent="0.3">
      <c r="A41" s="48"/>
      <c r="C41" s="11"/>
      <c r="E41" s="35"/>
      <c r="F41" s="35"/>
      <c r="G41" s="35"/>
    </row>
    <row r="42" spans="1:7" x14ac:dyDescent="0.3">
      <c r="A42" s="49"/>
      <c r="C42" s="11"/>
      <c r="E42" s="35"/>
      <c r="F42" s="40"/>
      <c r="G42" s="35"/>
    </row>
    <row r="43" spans="1:7" x14ac:dyDescent="0.3">
      <c r="A43" s="48"/>
      <c r="C43" s="11"/>
      <c r="E43" s="35"/>
      <c r="F43" s="35"/>
      <c r="G43" s="35"/>
    </row>
    <row r="44" spans="1:7" x14ac:dyDescent="0.3">
      <c r="A44" s="48"/>
      <c r="C44" s="11"/>
      <c r="E44" s="35"/>
      <c r="F44" s="35"/>
      <c r="G44" s="35"/>
    </row>
    <row r="45" spans="1:7" x14ac:dyDescent="0.3">
      <c r="A45" s="37"/>
      <c r="C45" s="11"/>
      <c r="E45" s="35"/>
      <c r="F45" s="35"/>
      <c r="G45" s="35"/>
    </row>
    <row r="46" spans="1:7" x14ac:dyDescent="0.3">
      <c r="A46" s="37"/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191" spans="3:3" x14ac:dyDescent="0.3">
      <c r="C19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0:G44 G9:G10 G17:G23">
    <cfRule type="containsText" dxfId="71" priority="170" operator="containsText" text="New Tag Required">
      <formula>NOT(ISERROR(SEARCH("New Tag Required",G9)))</formula>
    </cfRule>
  </conditionalFormatting>
  <conditionalFormatting sqref="D6 D8:D10 D17:D90">
    <cfRule type="containsText" dxfId="70" priority="169" operator="containsText" text="Yes">
      <formula>NOT(ISERROR(SEARCH("Yes",D6)))</formula>
    </cfRule>
  </conditionalFormatting>
  <conditionalFormatting sqref="H30:H90 H191:H412 H9:H10 H17:H23">
    <cfRule type="containsText" dxfId="69" priority="157" operator="containsText" text="New Sign Required">
      <formula>NOT(ISERROR(SEARCH("New Sign Required",H9)))</formula>
    </cfRule>
  </conditionalFormatting>
  <conditionalFormatting sqref="G30:G90 G9:H10 G17:H23">
    <cfRule type="containsText" dxfId="68" priority="156" operator="containsText" text="Action Required">
      <formula>NOT(ISERROR(SEARCH("Action Required",G9)))</formula>
    </cfRule>
  </conditionalFormatting>
  <conditionalFormatting sqref="H30:H90">
    <cfRule type="containsText" dxfId="67" priority="155" operator="containsText" text="Action Required">
      <formula>NOT(ISERROR(SEARCH("Action Required",H30)))</formula>
    </cfRule>
  </conditionalFormatting>
  <conditionalFormatting sqref="G6 G26:G29">
    <cfRule type="containsText" dxfId="66" priority="97" operator="containsText" text="New Tag Required">
      <formula>NOT(ISERROR(SEARCH("New Tag Required",G6)))</formula>
    </cfRule>
  </conditionalFormatting>
  <conditionalFormatting sqref="H6 H26:H29">
    <cfRule type="containsText" dxfId="65" priority="95" operator="containsText" text="New Sign Required">
      <formula>NOT(ISERROR(SEARCH("New Sign Required",H6)))</formula>
    </cfRule>
  </conditionalFormatting>
  <conditionalFormatting sqref="G6 G26:G29">
    <cfRule type="containsText" dxfId="64" priority="94" operator="containsText" text="Action Required">
      <formula>NOT(ISERROR(SEARCH("Action Required",G6)))</formula>
    </cfRule>
  </conditionalFormatting>
  <conditionalFormatting sqref="H6 H26:H29">
    <cfRule type="containsText" dxfId="63" priority="93" operator="containsText" text="Action Required">
      <formula>NOT(ISERROR(SEARCH("Action Required",H6)))</formula>
    </cfRule>
  </conditionalFormatting>
  <conditionalFormatting sqref="G6">
    <cfRule type="containsText" dxfId="62" priority="92" operator="containsText" text="New Tag Required">
      <formula>NOT(ISERROR(SEARCH("New Tag Required",G6)))</formula>
    </cfRule>
  </conditionalFormatting>
  <conditionalFormatting sqref="D6">
    <cfRule type="containsText" dxfId="61" priority="91" operator="containsText" text="Yes">
      <formula>NOT(ISERROR(SEARCH("Yes",D6)))</formula>
    </cfRule>
  </conditionalFormatting>
  <conditionalFormatting sqref="G6">
    <cfRule type="containsText" dxfId="60" priority="90" operator="containsText" text="Action Required">
      <formula>NOT(ISERROR(SEARCH("Action Required",G6)))</formula>
    </cfRule>
  </conditionalFormatting>
  <conditionalFormatting sqref="D91:D190">
    <cfRule type="containsText" dxfId="59" priority="89" operator="containsText" text="Yes">
      <formula>NOT(ISERROR(SEARCH("Yes",D91)))</formula>
    </cfRule>
  </conditionalFormatting>
  <conditionalFormatting sqref="H91:H190">
    <cfRule type="containsText" dxfId="58" priority="88" operator="containsText" text="New Sign Required">
      <formula>NOT(ISERROR(SEARCH("New Sign Required",H91)))</formula>
    </cfRule>
  </conditionalFormatting>
  <conditionalFormatting sqref="G91:G190">
    <cfRule type="containsText" dxfId="57" priority="87" operator="containsText" text="Action Required">
      <formula>NOT(ISERROR(SEARCH("Action Required",G91)))</formula>
    </cfRule>
  </conditionalFormatting>
  <conditionalFormatting sqref="H91:H190">
    <cfRule type="containsText" dxfId="56" priority="86" operator="containsText" text="Action Required">
      <formula>NOT(ISERROR(SEARCH("Action Required",H91)))</formula>
    </cfRule>
  </conditionalFormatting>
  <conditionalFormatting sqref="G8">
    <cfRule type="containsText" dxfId="55" priority="67" operator="containsText" text="New Tag Required">
      <formula>NOT(ISERROR(SEARCH("New Tag Required",G8)))</formula>
    </cfRule>
  </conditionalFormatting>
  <conditionalFormatting sqref="H8">
    <cfRule type="containsText" dxfId="54" priority="66" operator="containsText" text="New Sign Required">
      <formula>NOT(ISERROR(SEARCH("New Sign Required",H8)))</formula>
    </cfRule>
  </conditionalFormatting>
  <conditionalFormatting sqref="G8">
    <cfRule type="containsText" dxfId="53" priority="65" operator="containsText" text="Action Required">
      <formula>NOT(ISERROR(SEARCH("Action Required",G8)))</formula>
    </cfRule>
  </conditionalFormatting>
  <conditionalFormatting sqref="H8">
    <cfRule type="containsText" dxfId="52" priority="64" operator="containsText" text="Action Required">
      <formula>NOT(ISERROR(SEARCH("Action Required",H8)))</formula>
    </cfRule>
  </conditionalFormatting>
  <conditionalFormatting sqref="J2:N2">
    <cfRule type="cellIs" dxfId="51" priority="63" operator="notEqual">
      <formula>0</formula>
    </cfRule>
  </conditionalFormatting>
  <conditionalFormatting sqref="J6 J8:J22">
    <cfRule type="cellIs" dxfId="50" priority="62" operator="equal">
      <formula>0</formula>
    </cfRule>
  </conditionalFormatting>
  <conditionalFormatting sqref="M6 M8:M22">
    <cfRule type="cellIs" dxfId="49" priority="61" operator="equal">
      <formula>0</formula>
    </cfRule>
  </conditionalFormatting>
  <conditionalFormatting sqref="J6 M6 M8:M22 J8:J22">
    <cfRule type="cellIs" dxfId="48" priority="58" operator="equal">
      <formula>"In Progress"</formula>
    </cfRule>
    <cfRule type="cellIs" dxfId="47" priority="59" operator="equal">
      <formula>"Log Issues"</formula>
    </cfRule>
    <cfRule type="cellIs" dxfId="46" priority="60" operator="equal">
      <formula>"N/A"</formula>
    </cfRule>
  </conditionalFormatting>
  <conditionalFormatting sqref="K6:L6 K8:L12">
    <cfRule type="expression" dxfId="45" priority="57">
      <formula>$J6="Log Issues"</formula>
    </cfRule>
  </conditionalFormatting>
  <conditionalFormatting sqref="N6 N8:N12">
    <cfRule type="expression" dxfId="44" priority="56">
      <formula>$M6="Log Issues"</formula>
    </cfRule>
  </conditionalFormatting>
  <conditionalFormatting sqref="H1:H6 H8:H10 H17:H1048576">
    <cfRule type="containsText" dxfId="43" priority="50" operator="containsText" text="Remove Old Sign">
      <formula>NOT(ISERROR(SEARCH("Remove Old Sign",H1)))</formula>
    </cfRule>
    <cfRule type="containsText" dxfId="42" priority="51" operator="containsText" text="Move Sign to New Location">
      <formula>NOT(ISERROR(SEARCH("Move Sign to New Location",H1)))</formula>
    </cfRule>
  </conditionalFormatting>
  <conditionalFormatting sqref="G1:G6 G8:G10 G17:G1048576">
    <cfRule type="containsText" dxfId="41" priority="49" operator="containsText" text="Remove Old Tag">
      <formula>NOT(ISERROR(SEARCH("Remove Old Tag",G1)))</formula>
    </cfRule>
  </conditionalFormatting>
  <conditionalFormatting sqref="D7">
    <cfRule type="containsText" dxfId="40" priority="48" operator="containsText" text="Yes">
      <formula>NOT(ISERROR(SEARCH("Yes",D7)))</formula>
    </cfRule>
  </conditionalFormatting>
  <conditionalFormatting sqref="J7">
    <cfRule type="cellIs" dxfId="39" priority="43" operator="equal">
      <formula>0</formula>
    </cfRule>
  </conditionalFormatting>
  <conditionalFormatting sqref="M7">
    <cfRule type="cellIs" dxfId="38" priority="42" operator="equal">
      <formula>0</formula>
    </cfRule>
  </conditionalFormatting>
  <conditionalFormatting sqref="J7 M7">
    <cfRule type="cellIs" dxfId="37" priority="39" operator="equal">
      <formula>"In Progress"</formula>
    </cfRule>
    <cfRule type="cellIs" dxfId="36" priority="40" operator="equal">
      <formula>"Log Issues"</formula>
    </cfRule>
    <cfRule type="cellIs" dxfId="35" priority="41" operator="equal">
      <formula>"N/A"</formula>
    </cfRule>
  </conditionalFormatting>
  <conditionalFormatting sqref="K7:L7">
    <cfRule type="expression" dxfId="34" priority="38">
      <formula>$J7="Log Issues"</formula>
    </cfRule>
  </conditionalFormatting>
  <conditionalFormatting sqref="N7">
    <cfRule type="expression" dxfId="33" priority="37">
      <formula>$M7="Log Issues"</formula>
    </cfRule>
  </conditionalFormatting>
  <conditionalFormatting sqref="G7">
    <cfRule type="containsText" dxfId="32" priority="33" operator="containsText" text="New Tag Required">
      <formula>NOT(ISERROR(SEARCH("New Tag Required",G7)))</formula>
    </cfRule>
  </conditionalFormatting>
  <conditionalFormatting sqref="G7">
    <cfRule type="containsText" dxfId="31" priority="32" operator="containsText" text="Action Required">
      <formula>NOT(ISERROR(SEARCH("Action Required",G7)))</formula>
    </cfRule>
  </conditionalFormatting>
  <conditionalFormatting sqref="G7">
    <cfRule type="containsText" dxfId="30" priority="31" operator="containsText" text="New Tag Required">
      <formula>NOT(ISERROR(SEARCH("New Tag Required",G7)))</formula>
    </cfRule>
  </conditionalFormatting>
  <conditionalFormatting sqref="G7">
    <cfRule type="containsText" dxfId="29" priority="30" operator="containsText" text="Action Required">
      <formula>NOT(ISERROR(SEARCH("Action Required",G7)))</formula>
    </cfRule>
  </conditionalFormatting>
  <conditionalFormatting sqref="G7">
    <cfRule type="containsText" dxfId="28" priority="29" operator="containsText" text="Remove Old Tag">
      <formula>NOT(ISERROR(SEARCH("Remove Old Tag",G7)))</formula>
    </cfRule>
  </conditionalFormatting>
  <conditionalFormatting sqref="H7">
    <cfRule type="containsText" dxfId="27" priority="28" operator="containsText" text="New Sign Required">
      <formula>NOT(ISERROR(SEARCH("New Sign Required",H7)))</formula>
    </cfRule>
  </conditionalFormatting>
  <conditionalFormatting sqref="H7">
    <cfRule type="containsText" dxfId="26" priority="27" operator="containsText" text="Action Required">
      <formula>NOT(ISERROR(SEARCH("Action Required",H7)))</formula>
    </cfRule>
  </conditionalFormatting>
  <conditionalFormatting sqref="H7">
    <cfRule type="containsText" dxfId="25" priority="25" operator="containsText" text="Remove Old Sign">
      <formula>NOT(ISERROR(SEARCH("Remove Old Sign",H7)))</formula>
    </cfRule>
    <cfRule type="containsText" dxfId="24" priority="26" operator="containsText" text="Move Sign to New Location">
      <formula>NOT(ISERROR(SEARCH("Move Sign to New Location",H7)))</formula>
    </cfRule>
  </conditionalFormatting>
  <conditionalFormatting sqref="D11:D14">
    <cfRule type="containsText" dxfId="23" priority="24" operator="containsText" text="Yes">
      <formula>NOT(ISERROR(SEARCH("Yes",D11)))</formula>
    </cfRule>
  </conditionalFormatting>
  <conditionalFormatting sqref="G11 G15:G16">
    <cfRule type="containsText" dxfId="22" priority="23" operator="containsText" text="New Tag Required">
      <formula>NOT(ISERROR(SEARCH("New Tag Required",G11)))</formula>
    </cfRule>
  </conditionalFormatting>
  <conditionalFormatting sqref="D15:D16">
    <cfRule type="containsText" dxfId="21" priority="22" operator="containsText" text="Yes">
      <formula>NOT(ISERROR(SEARCH("Yes",D15)))</formula>
    </cfRule>
  </conditionalFormatting>
  <conditionalFormatting sqref="H11 H15:H16">
    <cfRule type="containsText" dxfId="20" priority="21" operator="containsText" text="New Sign Required">
      <formula>NOT(ISERROR(SEARCH("New Sign Required",H11)))</formula>
    </cfRule>
  </conditionalFormatting>
  <conditionalFormatting sqref="G11 G15:G16">
    <cfRule type="containsText" dxfId="19" priority="20" operator="containsText" text="Action Required">
      <formula>NOT(ISERROR(SEARCH("Action Required",G11)))</formula>
    </cfRule>
  </conditionalFormatting>
  <conditionalFormatting sqref="H11 H15:H16">
    <cfRule type="containsText" dxfId="18" priority="19" operator="containsText" text="Action Required">
      <formula>NOT(ISERROR(SEARCH("Action Required",H11)))</formula>
    </cfRule>
  </conditionalFormatting>
  <conditionalFormatting sqref="G11">
    <cfRule type="containsText" dxfId="17" priority="18" operator="containsText" text="New Tag Required">
      <formula>NOT(ISERROR(SEARCH("New Tag Required",G11)))</formula>
    </cfRule>
  </conditionalFormatting>
  <conditionalFormatting sqref="D11:D14">
    <cfRule type="containsText" dxfId="16" priority="17" operator="containsText" text="Yes">
      <formula>NOT(ISERROR(SEARCH("Yes",D11)))</formula>
    </cfRule>
  </conditionalFormatting>
  <conditionalFormatting sqref="G11">
    <cfRule type="containsText" dxfId="15" priority="16" operator="containsText" text="Action Required">
      <formula>NOT(ISERROR(SEARCH("Action Required",G11)))</formula>
    </cfRule>
  </conditionalFormatting>
  <conditionalFormatting sqref="G12">
    <cfRule type="containsText" dxfId="14" priority="15" operator="containsText" text="New Tag Required">
      <formula>NOT(ISERROR(SEARCH("New Tag Required",G12)))</formula>
    </cfRule>
  </conditionalFormatting>
  <conditionalFormatting sqref="H12">
    <cfRule type="containsText" dxfId="13" priority="14" operator="containsText" text="New Sign Required">
      <formula>NOT(ISERROR(SEARCH("New Sign Required",H12)))</formula>
    </cfRule>
  </conditionalFormatting>
  <conditionalFormatting sqref="G12">
    <cfRule type="containsText" dxfId="12" priority="13" operator="containsText" text="Action Required">
      <formula>NOT(ISERROR(SEARCH("Action Required",G12)))</formula>
    </cfRule>
  </conditionalFormatting>
  <conditionalFormatting sqref="H12">
    <cfRule type="containsText" dxfId="11" priority="12" operator="containsText" text="Action Required">
      <formula>NOT(ISERROR(SEARCH("Action Required",H12)))</formula>
    </cfRule>
  </conditionalFormatting>
  <conditionalFormatting sqref="G13">
    <cfRule type="containsText" dxfId="10" priority="11" operator="containsText" text="New Tag Required">
      <formula>NOT(ISERROR(SEARCH("New Tag Required",G13)))</formula>
    </cfRule>
  </conditionalFormatting>
  <conditionalFormatting sqref="H13">
    <cfRule type="containsText" dxfId="9" priority="10" operator="containsText" text="New Sign Required">
      <formula>NOT(ISERROR(SEARCH("New Sign Required",H13)))</formula>
    </cfRule>
  </conditionalFormatting>
  <conditionalFormatting sqref="G13">
    <cfRule type="containsText" dxfId="8" priority="9" operator="containsText" text="Action Required">
      <formula>NOT(ISERROR(SEARCH("Action Required",G13)))</formula>
    </cfRule>
  </conditionalFormatting>
  <conditionalFormatting sqref="H13">
    <cfRule type="containsText" dxfId="7" priority="8" operator="containsText" text="Action Required">
      <formula>NOT(ISERROR(SEARCH("Action Required",H13)))</formula>
    </cfRule>
  </conditionalFormatting>
  <conditionalFormatting sqref="G14">
    <cfRule type="containsText" dxfId="6" priority="7" operator="containsText" text="New Tag Required">
      <formula>NOT(ISERROR(SEARCH("New Tag Required",G14)))</formula>
    </cfRule>
  </conditionalFormatting>
  <conditionalFormatting sqref="H14">
    <cfRule type="containsText" dxfId="5" priority="6" operator="containsText" text="New Sign Required">
      <formula>NOT(ISERROR(SEARCH("New Sign Required",H14)))</formula>
    </cfRule>
  </conditionalFormatting>
  <conditionalFormatting sqref="G14">
    <cfRule type="containsText" dxfId="4" priority="5" operator="containsText" text="Action Required">
      <formula>NOT(ISERROR(SEARCH("Action Required",G14)))</formula>
    </cfRule>
  </conditionalFormatting>
  <conditionalFormatting sqref="H14">
    <cfRule type="containsText" dxfId="3" priority="4" operator="containsText" text="Action Required">
      <formula>NOT(ISERROR(SEARCH("Action Required",H14)))</formula>
    </cfRule>
  </conditionalFormatting>
  <conditionalFormatting sqref="H11:H16">
    <cfRule type="containsText" dxfId="2" priority="2" operator="containsText" text="Remove Old Sign">
      <formula>NOT(ISERROR(SEARCH("Remove Old Sign",H11)))</formula>
    </cfRule>
    <cfRule type="containsText" dxfId="1" priority="3" operator="containsText" text="Move Sign to New Location">
      <formula>NOT(ISERROR(SEARCH("Move Sign to New Location",H11)))</formula>
    </cfRule>
  </conditionalFormatting>
  <conditionalFormatting sqref="G11:G16">
    <cfRule type="containsText" dxfId="0" priority="1" operator="containsText" text="Remove Old Tag">
      <formula>NOT(ISERROR(SEARCH("Remove Old Tag",G11)))</formula>
    </cfRule>
  </conditionalFormatting>
  <dataValidations count="2">
    <dataValidation type="list" allowBlank="1" showInputMessage="1" showErrorMessage="1" sqref="H191:H395">
      <formula1>DoorSignage</formula1>
    </dataValidation>
    <dataValidation type="list" allowBlank="1" showInputMessage="1" showErrorMessage="1" sqref="D6:D6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H26:H190 H23</xm:sqref>
        </x14:dataValidation>
        <x14:dataValidation type="list" allowBlank="1" showInputMessage="1" showErrorMessage="1">
          <x14:formula1>
            <xm:f>Lookup!$A$1:$A$4</xm:f>
          </x14:formula1>
          <xm:sqref>G26:G190 G23</xm:sqref>
        </x14:dataValidation>
        <x14:dataValidation type="list" allowBlank="1" showInputMessage="1" showErrorMessage="1">
          <x14:formula1>
            <xm:f>Lookup!$F$1:$F$7</xm:f>
          </x14:formula1>
          <xm:sqref>J6 J8:J22</xm:sqref>
        </x14:dataValidation>
        <x14:dataValidation type="list" allowBlank="1" showInputMessage="1" showErrorMessage="1">
          <x14:formula1>
            <xm:f>Lookup!$F$1:$F$8</xm:f>
          </x14:formula1>
          <xm:sqref>M6 M8:M22</xm:sqref>
        </x14:dataValidation>
        <x14:dataValidation type="list" allowBlank="1" showInputMessage="1" showErrorMessage="1">
          <x14:formula1>
            <xm:f>[1]Lookup!#REF!</xm:f>
          </x14:formula1>
          <xm:sqref>M7 J7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C6:C10 C17:C190</xm:sqref>
        </x14:dataValidation>
        <x14:dataValidation type="list" allowBlank="1" showInputMessage="1" showErrorMessage="1">
          <x14:formula1>
            <xm:f>Lookup!$A$1:$A$8</xm:f>
          </x14:formula1>
          <xm:sqref>G6:G10 G17:G22</xm:sqref>
        </x14:dataValidation>
        <x14:dataValidation type="list" allowBlank="1" showInputMessage="1" showErrorMessage="1">
          <x14:formula1>
            <xm:f>Lookup!$D$1:$D$10</xm:f>
          </x14:formula1>
          <xm:sqref>H6:H10 H17:H22</xm:sqref>
        </x14:dataValidation>
        <x14:dataValidation type="list" allowBlank="1" showInputMessage="1" showErrorMessage="1">
          <x14:formula1>
            <xm:f>[4]Lookup!#REF!</xm:f>
          </x14:formula1>
          <xm:sqref>H11:H16</xm:sqref>
        </x14:dataValidation>
        <x14:dataValidation type="list" allowBlank="1" showInputMessage="1" showErrorMessage="1">
          <x14:formula1>
            <xm:f>[4]Lookup!#REF!</xm:f>
          </x14:formula1>
          <xm:sqref>G11:G16</xm:sqref>
        </x14:dataValidation>
        <x14:dataValidation type="list" allowBlank="1" showInputMessage="1">
          <x14:formula1>
            <xm:f>[4]Lookup!#REF!</xm:f>
          </x14:formula1>
          <xm:sqref>C11:C16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1" t="s">
        <v>50</v>
      </c>
    </row>
    <row r="10" spans="1:6" s="1" customFormat="1" x14ac:dyDescent="0.3">
      <c r="E10" s="51" t="s">
        <v>33</v>
      </c>
    </row>
    <row r="11" spans="1:6" x14ac:dyDescent="0.3">
      <c r="E11" s="51" t="s">
        <v>20</v>
      </c>
    </row>
    <row r="12" spans="1:6" x14ac:dyDescent="0.3">
      <c r="E12" s="51" t="s">
        <v>24</v>
      </c>
    </row>
    <row r="13" spans="1:6" x14ac:dyDescent="0.3">
      <c r="E13" s="51" t="s">
        <v>53</v>
      </c>
    </row>
    <row r="14" spans="1:6" x14ac:dyDescent="0.3">
      <c r="E14" s="51" t="s">
        <v>51</v>
      </c>
    </row>
    <row r="15" spans="1:6" x14ac:dyDescent="0.3">
      <c r="E15" s="51" t="s">
        <v>22</v>
      </c>
    </row>
    <row r="16" spans="1:6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x14ac:dyDescent="0.3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3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3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3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3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3">
      <c r="A246" s="2" t="str">
        <f>([3]UKBuilding_List!A246)</f>
        <v>0286</v>
      </c>
      <c r="B246" s="3" t="str">
        <f>([3]UKBuilding_List!B246)</f>
        <v>ASTeCC</v>
      </c>
    </row>
    <row r="247" spans="1:2" x14ac:dyDescent="0.3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3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3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3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3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3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3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3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3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3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3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3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3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3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3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3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3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3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3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3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3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3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3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3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3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3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3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3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3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3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3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3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3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3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3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3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3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3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3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3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3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3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3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3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3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3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3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3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3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3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3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3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3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3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3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3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3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3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3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3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3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3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3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3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3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3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3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3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3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3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3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3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3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3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3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3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3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3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3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3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3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3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3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3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3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3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3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3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3">
      <c r="A356" s="2" t="str">
        <f>([3]UKBuilding_List!A356)</f>
        <v>0602</v>
      </c>
      <c r="B356" s="3" t="str">
        <f>([3]UKBuilding_List!B356)</f>
        <v>Pavilion A</v>
      </c>
    </row>
    <row r="357" spans="1:2" x14ac:dyDescent="0.3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3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3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3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3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3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3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3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3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3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3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3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3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3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3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3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3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3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3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3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3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3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3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3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3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3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3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3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3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3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3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3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3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3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3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3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3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3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3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3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3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3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3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3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3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3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3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3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3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3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3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3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3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3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3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3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3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3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3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3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3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3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2014-06-05T14:50:48Z</dcterms:modified>
</cp:coreProperties>
</file>