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-225" windowWidth="18060" windowHeight="1173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<sst xmlns="http://schemas.openxmlformats.org/spreadsheetml/2006/main" count="239" uniqueCount="111">
  <si>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</si>
  <si>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</si>
  <si>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</si>
  <si>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</si>
  <si>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</si>
  <si>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</si>
  <si>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</si>
  <si>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</si>
  <si>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</si>
  <si>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</si>
  <si>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</si>
  <si>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</si>
  <si>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</si>
  <si>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</si>
  <si>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</si>
  <si>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</si>
  <si>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</si>
  <si>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</si>
  <si>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</si>
  <si>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</si>
  <si>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</si>
  <si>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</si>
  <si>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</si>
  <si>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</si>
  <si>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</si>
  <si>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</si>
  <si>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</si>
  <si>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</si>
  <si>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</si>
  <si>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</si>
  <si>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</si>
  <si>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</si>
  <si>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</si>
  <si>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</si>
  <si>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</si>
  <si>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</si>
  <si>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</si>
  <si>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</si>
  <si>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</si>
  <si>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</si>
  <si>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</si>
  <si>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</si>
  <si>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</si>
  <si>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</si>
  <si>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</si>
  <si>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</si>
  <si>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</si>
  <si>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</si>
  <si>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</si>
  <si>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</si>
  <si>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</si>
  <si>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</si>
  <si>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</si>
  <si>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</si>
  <si>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</si>
  <si>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</si>
  <si>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</si>
  <si>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</si>
  <si>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</si>
  <si>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</si>
  <si>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</si>
  <si>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</si>
  <si>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</si>
  <si>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8633</t>
  </si>
  <si>
    <t>C-207H</t>
  </si>
  <si>
    <t>C-207G</t>
  </si>
  <si>
    <t>C-207F</t>
  </si>
  <si>
    <t>C-207F1</t>
  </si>
  <si>
    <t>C-207E1</t>
  </si>
  <si>
    <t xml:space="preserve">C-207E </t>
  </si>
  <si>
    <t>C-201A</t>
  </si>
  <si>
    <t>C-207</t>
  </si>
  <si>
    <t>C-207A</t>
  </si>
  <si>
    <t>C-207B</t>
  </si>
  <si>
    <t>C-207C</t>
  </si>
  <si>
    <t>Room Label Change: C-201B9A Changed To C-207E1</t>
  </si>
  <si>
    <t>Room Label Change: C-201B10 Changed To C-207F</t>
  </si>
  <si>
    <t>Room Label Change: C-201B10A Changed To C-207F1</t>
  </si>
  <si>
    <t>Room Label Change: C-201B6 Changed To C-207A</t>
  </si>
  <si>
    <t>Room Label Change: C-201B8 Changed To C-207B</t>
  </si>
  <si>
    <t>Room Label Change: C-201B7 Changed To C-207C</t>
  </si>
  <si>
    <t>C-207D</t>
  </si>
  <si>
    <t>C-201B5</t>
  </si>
  <si>
    <t>Room Label Change: C-201B9 Changed To C-207E</t>
  </si>
  <si>
    <t>Room Label Change: C-201B11 Changed To C-207G</t>
  </si>
  <si>
    <t>Room Label Change: C-201B12 Changed To C-207H</t>
  </si>
  <si>
    <t>C-208</t>
  </si>
  <si>
    <t>C-209</t>
  </si>
  <si>
    <t>C-202</t>
  </si>
  <si>
    <t>Room Moved to part of C-201A</t>
  </si>
  <si>
    <t>C-204</t>
  </si>
  <si>
    <t>C-200A</t>
  </si>
  <si>
    <t>C-200B</t>
  </si>
  <si>
    <t>C-200C</t>
  </si>
  <si>
    <t>Room Moved to part of what was C-239</t>
  </si>
  <si>
    <t>Room made Smaller and Room Label Change: C-239 Changed To C-209</t>
  </si>
  <si>
    <t>C-204A</t>
  </si>
  <si>
    <t>C-204B</t>
  </si>
  <si>
    <t>C-200</t>
  </si>
  <si>
    <t>C-212D</t>
  </si>
  <si>
    <t>C-203</t>
  </si>
  <si>
    <t>C-203A</t>
  </si>
  <si>
    <t>C-203D</t>
  </si>
  <si>
    <t>Sq Ft Change</t>
  </si>
  <si>
    <t>Move Sign from Previous Location</t>
  </si>
  <si>
    <t>There are 4 doors to this room</t>
  </si>
  <si>
    <t>Use Sign from previous location</t>
  </si>
  <si>
    <t xml:space="preserve">Wall And Doorway Removed </t>
  </si>
  <si>
    <t>new tag may be needed since door was removed</t>
  </si>
  <si>
    <t>Remove tag and sign on door to C-200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</si>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</sst>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tabSelected="1" zoomScale="90" zoomScaleNormal="90" workbookViewId="0">
      <selection activeCell="C6" sqref="C6:C9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63</v>
      </c>
      <c r="C1" s="54"/>
      <c r="F1" s="18" t="s">
        <v>10</v>
      </c>
      <c r="G1" s="19">
        <v>41506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55" t="str">
        <f>VLOOKUP(B1,BuildingList!A:B,2,FALSE)</f>
        <v>UK HealthCare Good Samaritan Hospital</v>
      </c>
      <c r="C2" s="55"/>
      <c r="F2" s="25" t="s">
        <v>12</v>
      </c>
      <c r="G2" s="26" t="s">
        <v>13</v>
      </c>
      <c r="J2" s="15">
        <f>G35-J35</f>
        <v>20</v>
      </c>
      <c r="K2" s="15">
        <f>H35-M35</f>
        <v>16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ht="15.75" thickTop="1" x14ac:dyDescent="0.25">
      <c r="A6" s="35" t="s">
        <v>98</v>
      </c>
      <c r="B6" s="30" t="s">
        <v>110</v>
      </c>
      <c r="C6" s="11" t="s">
        <v>103</v>
      </c>
      <c r="D6" s="17" t="s">
        <v>5</v>
      </c>
      <c r="E6" s="36">
        <v>574</v>
      </c>
      <c r="F6" s="36">
        <v>597</v>
      </c>
      <c r="G6" s="36" t="s">
        <v>14</v>
      </c>
      <c r="H6" s="17" t="s">
        <v>14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91</v>
      </c>
      <c r="B7" s="30" t="s">
        <v>110</v>
      </c>
      <c r="C7" s="11" t="s">
        <v>103</v>
      </c>
      <c r="D7" s="17" t="s">
        <v>5</v>
      </c>
      <c r="E7" s="36">
        <v>1491</v>
      </c>
      <c r="F7" s="36">
        <v>861</v>
      </c>
      <c r="G7" s="36" t="s">
        <v>14</v>
      </c>
      <c r="H7" s="17" t="s">
        <v>14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5" t="s">
        <v>92</v>
      </c>
      <c r="B8" s="30" t="s">
        <v>110</v>
      </c>
      <c r="C8" s="11" t="s">
        <v>103</v>
      </c>
      <c r="D8" s="17" t="s">
        <v>5</v>
      </c>
      <c r="E8" s="36">
        <v>181</v>
      </c>
      <c r="F8" s="36">
        <v>1422</v>
      </c>
      <c r="G8" s="36" t="s">
        <v>14</v>
      </c>
      <c r="H8" s="17" t="s">
        <v>14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5" t="s">
        <v>93</v>
      </c>
      <c r="B9" s="30" t="s">
        <v>110</v>
      </c>
      <c r="C9" s="11" t="s">
        <v>103</v>
      </c>
      <c r="D9" s="17" t="s">
        <v>5</v>
      </c>
      <c r="E9" s="39">
        <v>1476</v>
      </c>
      <c r="F9" s="39">
        <v>660</v>
      </c>
      <c r="G9" s="36" t="s">
        <v>14</v>
      </c>
      <c r="H9" s="17" t="s">
        <v>14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30" x14ac:dyDescent="0.25">
      <c r="A10" s="35" t="s">
        <v>70</v>
      </c>
      <c r="B10" s="30" t="s">
        <v>110</v>
      </c>
      <c r="C10" s="11" t="s">
        <v>24</v>
      </c>
      <c r="D10" s="17" t="s">
        <v>5</v>
      </c>
      <c r="E10" s="36">
        <v>250</v>
      </c>
      <c r="F10" s="36">
        <v>116</v>
      </c>
      <c r="G10" s="36" t="s">
        <v>60</v>
      </c>
      <c r="H10" s="17" t="s">
        <v>61</v>
      </c>
      <c r="I10" s="11" t="s">
        <v>109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>
        <f>IF(H10="No Change","N/A",IF(H10="New Tag Required",Lookup!F:F,IF(H10="Remove Old Sign",Lookup!F:F,IF(H10="N/A","N/A",""))))</f>
        <v>0</v>
      </c>
      <c r="N10" s="37"/>
      <c r="O10" s="10"/>
    </row>
    <row r="11" spans="1:16" x14ac:dyDescent="0.25">
      <c r="A11" s="35" t="s">
        <v>82</v>
      </c>
      <c r="B11" s="30" t="s">
        <v>110</v>
      </c>
      <c r="C11" s="11" t="s">
        <v>24</v>
      </c>
      <c r="D11" s="17" t="s">
        <v>5</v>
      </c>
      <c r="E11" s="36">
        <v>305</v>
      </c>
      <c r="F11" s="36">
        <v>141</v>
      </c>
      <c r="G11" s="36" t="s">
        <v>3</v>
      </c>
      <c r="H11" s="17" t="s">
        <v>19</v>
      </c>
      <c r="J11" s="10">
        <f>IF(G11="No Change","N/A",IF(G11="New Tag Required",Lookup!F:F,IF(G11="Remove Old Tag",Lookup!F:F,IF(G11="N/A","N/A",""))))</f>
        <v>0</v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30" x14ac:dyDescent="0.25">
      <c r="A12" s="35" t="s">
        <v>88</v>
      </c>
      <c r="B12" s="30" t="s">
        <v>110</v>
      </c>
      <c r="C12" s="11" t="s">
        <v>89</v>
      </c>
      <c r="D12" s="17" t="s">
        <v>5</v>
      </c>
      <c r="E12" s="36">
        <v>270</v>
      </c>
      <c r="F12" s="36">
        <v>136</v>
      </c>
      <c r="G12" s="36" t="s">
        <v>3</v>
      </c>
      <c r="H12" s="17" t="s">
        <v>34</v>
      </c>
      <c r="I12" s="11" t="s">
        <v>106</v>
      </c>
      <c r="J12" s="10">
        <f>IF(G12="No Change","N/A",IF(G12="New Tag Required",Lookup!F:F,IF(G12="Remove Old Tag",Lookup!F:F,IF(G12="N/A","N/A",""))))</f>
        <v>0</v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35" t="s">
        <v>100</v>
      </c>
      <c r="B13" s="30" t="s">
        <v>110</v>
      </c>
      <c r="C13" s="11" t="s">
        <v>33</v>
      </c>
      <c r="D13" s="17" t="s">
        <v>5</v>
      </c>
      <c r="E13" s="36">
        <v>799</v>
      </c>
      <c r="F13" s="36">
        <v>836</v>
      </c>
      <c r="G13" s="36" t="s">
        <v>2</v>
      </c>
      <c r="H13" s="17" t="s">
        <v>2</v>
      </c>
      <c r="J13" s="10" t="str">
        <f>IF(G13="No Change","N/A",IF(G13="New Tag Required",Lookup!F:F,IF(G13="Remove Old Tag",Lookup!F:F,IF(G13="N/A","N/A",""))))</f>
        <v>N/A</v>
      </c>
      <c r="K13" s="37"/>
      <c r="L13" s="10"/>
      <c r="M13" s="10" t="str">
        <f>IF(H13="No Change","N/A",IF(H13="New Tag Required",Lookup!F:F,IF(H13="Remove Old Sign",Lookup!F:F,IF(H13="N/A","N/A",""))))</f>
        <v>N/A</v>
      </c>
      <c r="N13" s="37"/>
      <c r="O13" s="10"/>
    </row>
    <row r="14" spans="1:16" ht="30" x14ac:dyDescent="0.25">
      <c r="A14" s="35" t="s">
        <v>101</v>
      </c>
      <c r="B14" s="30" t="s">
        <v>110</v>
      </c>
      <c r="C14" s="11" t="s">
        <v>107</v>
      </c>
      <c r="D14" s="17" t="s">
        <v>5</v>
      </c>
      <c r="E14" s="36">
        <v>122</v>
      </c>
      <c r="F14" s="36">
        <v>86</v>
      </c>
      <c r="G14" s="36" t="s">
        <v>3</v>
      </c>
      <c r="I14" s="11" t="s">
        <v>108</v>
      </c>
      <c r="J14" s="10">
        <f>IF(G14="No Change","N/A",IF(G14="New Tag Required",Lookup!F:F,IF(G14="Remove Old Tag",Lookup!F:F,IF(G14="N/A","N/A",""))))</f>
        <v>0</v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25">
      <c r="A15" s="35" t="s">
        <v>102</v>
      </c>
      <c r="B15" s="30" t="s">
        <v>110</v>
      </c>
      <c r="C15" s="11" t="s">
        <v>33</v>
      </c>
      <c r="D15" s="17" t="s">
        <v>5</v>
      </c>
      <c r="E15" s="36">
        <v>118</v>
      </c>
      <c r="F15" s="36">
        <v>114</v>
      </c>
      <c r="G15" s="36" t="s">
        <v>2</v>
      </c>
      <c r="H15" s="17" t="s">
        <v>2</v>
      </c>
      <c r="J15" s="10" t="str">
        <f>IF(G15="No Change","N/A",IF(G15="New Tag Required",Lookup!F:F,IF(G15="Remove Old Tag",Lookup!F:F,IF(G15="N/A","N/A",""))))</f>
        <v>N/A</v>
      </c>
      <c r="K15" s="37"/>
      <c r="L15" s="10"/>
      <c r="M15" s="10" t="str">
        <f>IF(H15="No Change","N/A",IF(H15="New Tag Required",Lookup!F:F,IF(H15="Remove Old Sign",Lookup!F:F,IF(H15="N/A","N/A",""))))</f>
        <v>N/A</v>
      </c>
      <c r="N15" s="37"/>
      <c r="O15" s="10"/>
    </row>
    <row r="16" spans="1:16" ht="30" x14ac:dyDescent="0.25">
      <c r="A16" s="35" t="s">
        <v>90</v>
      </c>
      <c r="B16" s="30" t="s">
        <v>110</v>
      </c>
      <c r="C16" s="11" t="s">
        <v>56</v>
      </c>
      <c r="D16" s="17" t="s">
        <v>5</v>
      </c>
      <c r="E16" s="36">
        <v>315</v>
      </c>
      <c r="F16" s="36">
        <v>741</v>
      </c>
      <c r="G16" s="36" t="s">
        <v>3</v>
      </c>
      <c r="H16" s="17" t="s">
        <v>19</v>
      </c>
      <c r="I16" s="11" t="s">
        <v>105</v>
      </c>
      <c r="J16" s="10">
        <f>IF(G16="No Change","N/A",IF(G16="New Tag Required",Lookup!F:F,IF(G16="Remove Old Tag",Lookup!F:F,IF(G16="N/A","N/A",""))))</f>
        <v>0</v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30" x14ac:dyDescent="0.25">
      <c r="A17" s="35" t="s">
        <v>96</v>
      </c>
      <c r="B17" s="30" t="s">
        <v>110</v>
      </c>
      <c r="C17" s="11" t="s">
        <v>57</v>
      </c>
      <c r="D17" s="17" t="s">
        <v>5</v>
      </c>
      <c r="E17" s="36"/>
      <c r="F17" s="36">
        <v>70</v>
      </c>
      <c r="G17" s="36" t="s">
        <v>3</v>
      </c>
      <c r="H17" s="17" t="s">
        <v>34</v>
      </c>
      <c r="I17" s="11" t="s">
        <v>106</v>
      </c>
      <c r="J17" s="10">
        <f>IF(G17="No Change","N/A",IF(G17="New Tag Required",Lookup!F:F,IF(G17="Remove Old Tag",Lookup!F:F,IF(G17="N/A","N/A",""))))</f>
        <v>0</v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25">
      <c r="A18" s="35" t="s">
        <v>97</v>
      </c>
      <c r="B18" s="30" t="s">
        <v>110</v>
      </c>
      <c r="C18" s="11" t="s">
        <v>57</v>
      </c>
      <c r="D18" s="17" t="s">
        <v>5</v>
      </c>
      <c r="E18" s="36"/>
      <c r="F18" s="36">
        <v>70</v>
      </c>
      <c r="G18" s="36" t="s">
        <v>3</v>
      </c>
      <c r="H18" s="17" t="s">
        <v>19</v>
      </c>
      <c r="J18" s="10">
        <f>IF(G18="No Change","N/A",IF(G18="New Tag Required",Lookup!F:F,IF(G18="Remove Old Tag",Lookup!F:F,IF(G18="N/A","N/A",""))))</f>
        <v>0</v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25">
      <c r="A19" s="40" t="s">
        <v>71</v>
      </c>
      <c r="B19" s="30" t="s">
        <v>110</v>
      </c>
      <c r="C19" s="11" t="s">
        <v>57</v>
      </c>
      <c r="D19" s="17" t="s">
        <v>5</v>
      </c>
      <c r="E19" s="36">
        <v>0</v>
      </c>
      <c r="F19" s="36">
        <v>505</v>
      </c>
      <c r="G19" s="36" t="s">
        <v>3</v>
      </c>
      <c r="H19" s="17" t="s">
        <v>19</v>
      </c>
      <c r="J19" s="10">
        <f>IF(G19="No Change","N/A",IF(G19="New Tag Required",Lookup!F:F,IF(G19="Remove Old Tag",Lookup!F:F,IF(G19="N/A","N/A",""))))</f>
        <v>0</v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30" x14ac:dyDescent="0.25">
      <c r="A20" s="40" t="s">
        <v>72</v>
      </c>
      <c r="B20" s="30" t="s">
        <v>110</v>
      </c>
      <c r="C20" s="11" t="s">
        <v>78</v>
      </c>
      <c r="D20" s="17" t="s">
        <v>5</v>
      </c>
      <c r="E20" s="36">
        <v>0</v>
      </c>
      <c r="F20" s="36">
        <v>232</v>
      </c>
      <c r="G20" s="36" t="s">
        <v>3</v>
      </c>
      <c r="H20" s="17" t="s">
        <v>19</v>
      </c>
      <c r="J20" s="10">
        <f>IF(G20="No Change","N/A",IF(G20="New Tag Required",Lookup!F:F,IF(G20="Remove Old Tag",Lookup!F:F,IF(G20="N/A","N/A",""))))</f>
        <v>0</v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30" x14ac:dyDescent="0.25">
      <c r="A21" s="40" t="s">
        <v>73</v>
      </c>
      <c r="B21" s="30" t="s">
        <v>110</v>
      </c>
      <c r="C21" s="11" t="s">
        <v>79</v>
      </c>
      <c r="D21" s="17" t="s">
        <v>5</v>
      </c>
      <c r="E21" s="36">
        <v>0</v>
      </c>
      <c r="F21" s="42">
        <v>54</v>
      </c>
      <c r="G21" s="36" t="s">
        <v>3</v>
      </c>
      <c r="H21" s="17" t="s">
        <v>19</v>
      </c>
      <c r="J21" s="10">
        <f>IF(G21="No Change","N/A",IF(G21="New Tag Required",Lookup!F:F,IF(G21="Remove Old Tag",Lookup!F:F,IF(G21="N/A","N/A",""))))</f>
        <v>0</v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30" x14ac:dyDescent="0.25">
      <c r="A22" s="40" t="s">
        <v>74</v>
      </c>
      <c r="B22" s="30" t="s">
        <v>110</v>
      </c>
      <c r="C22" s="11" t="s">
        <v>80</v>
      </c>
      <c r="D22" s="17" t="s">
        <v>5</v>
      </c>
      <c r="E22" s="36">
        <v>0</v>
      </c>
      <c r="F22" s="36">
        <v>52</v>
      </c>
      <c r="G22" s="36" t="s">
        <v>3</v>
      </c>
      <c r="H22" s="17" t="s">
        <v>19</v>
      </c>
      <c r="J22" s="10">
        <f>IF(G22="No Change","N/A",IF(G22="New Tag Required",Lookup!F:F,IF(G22="Remove Old Tag",Lookup!F:F,IF(G22="N/A","N/A",""))))</f>
        <v>0</v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 t="s">
        <v>81</v>
      </c>
      <c r="B23" s="30" t="s">
        <v>110</v>
      </c>
      <c r="C23" s="11" t="s">
        <v>57</v>
      </c>
      <c r="D23" s="17" t="s">
        <v>5</v>
      </c>
      <c r="E23" s="36">
        <v>0</v>
      </c>
      <c r="F23" s="36">
        <v>199</v>
      </c>
      <c r="G23" s="36" t="s">
        <v>3</v>
      </c>
      <c r="H23" s="17" t="s">
        <v>19</v>
      </c>
      <c r="J23" s="10">
        <f>IF(G23="No Change","N/A",IF(G23="New Tag Required",Lookup!F:F,IF(G23="Remove Old Tag",Lookup!F:F,IF(G23="N/A","N/A",""))))</f>
        <v>0</v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30" x14ac:dyDescent="0.25">
      <c r="A24" s="40" t="s">
        <v>69</v>
      </c>
      <c r="B24" s="30" t="s">
        <v>110</v>
      </c>
      <c r="C24" s="11" t="s">
        <v>83</v>
      </c>
      <c r="D24" s="17" t="s">
        <v>5</v>
      </c>
      <c r="E24" s="36">
        <v>0</v>
      </c>
      <c r="F24" s="36">
        <v>96</v>
      </c>
      <c r="G24" s="36" t="s">
        <v>3</v>
      </c>
      <c r="H24" s="17" t="s">
        <v>19</v>
      </c>
      <c r="J24" s="10">
        <f>IF(G24="No Change","N/A",IF(G24="New Tag Required",Lookup!F:F,IF(G24="Remove Old Tag",Lookup!F:F,IF(G24="N/A","N/A",""))))</f>
        <v>0</v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45" x14ac:dyDescent="0.25">
      <c r="A25" s="40" t="s">
        <v>68</v>
      </c>
      <c r="B25" s="30" t="s">
        <v>110</v>
      </c>
      <c r="C25" s="11" t="s">
        <v>75</v>
      </c>
      <c r="D25" s="17" t="s">
        <v>5</v>
      </c>
      <c r="E25" s="36">
        <v>0</v>
      </c>
      <c r="F25" s="36">
        <v>22</v>
      </c>
      <c r="G25" s="36" t="s">
        <v>3</v>
      </c>
      <c r="H25" s="17" t="s">
        <v>19</v>
      </c>
      <c r="J25" s="10">
        <f>IF(G25="No Change","N/A",IF(G25="New Tag Required",Lookup!F:F,IF(G25="Remove Old Tag",Lookup!F:F,IF(G25="N/A","N/A",""))))</f>
        <v>0</v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ht="45" x14ac:dyDescent="0.25">
      <c r="A26" s="40" t="s">
        <v>66</v>
      </c>
      <c r="B26" s="30" t="s">
        <v>110</v>
      </c>
      <c r="C26" s="11" t="s">
        <v>76</v>
      </c>
      <c r="D26" s="17" t="s">
        <v>5</v>
      </c>
      <c r="E26" s="36">
        <v>0</v>
      </c>
      <c r="F26" s="36">
        <v>169</v>
      </c>
      <c r="G26" s="36" t="s">
        <v>3</v>
      </c>
      <c r="H26" s="17" t="s">
        <v>19</v>
      </c>
      <c r="J26" s="10">
        <f>IF(G26="No Change","N/A",IF(G26="New Tag Required",Lookup!F:F,IF(G26="Remove Old Tag",Lookup!F:F,IF(G26="N/A","N/A",""))))</f>
        <v>0</v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ht="45" x14ac:dyDescent="0.25">
      <c r="A27" s="40" t="s">
        <v>67</v>
      </c>
      <c r="B27" s="30" t="s">
        <v>110</v>
      </c>
      <c r="C27" s="11" t="s">
        <v>77</v>
      </c>
      <c r="D27" s="17" t="s">
        <v>5</v>
      </c>
      <c r="E27" s="36">
        <v>0</v>
      </c>
      <c r="F27" s="36">
        <v>22</v>
      </c>
      <c r="G27" s="36" t="s">
        <v>3</v>
      </c>
      <c r="H27" s="17" t="s">
        <v>19</v>
      </c>
      <c r="J27" s="10">
        <f>IF(G27="No Change","N/A",IF(G27="New Tag Required",Lookup!F:F,IF(G27="Remove Old Tag",Lookup!F:F,IF(G27="N/A","N/A",""))))</f>
        <v>0</v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ht="45" x14ac:dyDescent="0.25">
      <c r="A28" s="40" t="s">
        <v>65</v>
      </c>
      <c r="B28" s="30" t="s">
        <v>110</v>
      </c>
      <c r="C28" s="11" t="s">
        <v>84</v>
      </c>
      <c r="D28" s="17" t="s">
        <v>5</v>
      </c>
      <c r="E28" s="36">
        <v>0</v>
      </c>
      <c r="F28" s="36">
        <v>223</v>
      </c>
      <c r="G28" s="36" t="s">
        <v>3</v>
      </c>
      <c r="H28" s="17" t="s">
        <v>19</v>
      </c>
      <c r="J28" s="10">
        <f>IF(G28="No Change","N/A",IF(G28="New Tag Required",Lookup!F:F,IF(G28="Remove Old Tag",Lookup!F:F,IF(G28="N/A","N/A",""))))</f>
        <v>0</v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ht="45" x14ac:dyDescent="0.25">
      <c r="A29" s="40" t="s">
        <v>64</v>
      </c>
      <c r="B29" s="30" t="s">
        <v>110</v>
      </c>
      <c r="C29" s="11" t="s">
        <v>85</v>
      </c>
      <c r="D29" s="17" t="s">
        <v>5</v>
      </c>
      <c r="E29" s="36">
        <v>0</v>
      </c>
      <c r="F29" s="36">
        <v>216</v>
      </c>
      <c r="G29" s="36" t="s">
        <v>3</v>
      </c>
      <c r="H29" s="17" t="s">
        <v>19</v>
      </c>
      <c r="J29" s="10">
        <f>IF(G29="No Change","N/A",IF(G29="New Tag Required",Lookup!F:F,IF(G29="Remove Old Tag",Lookup!F:F,IF(G29="N/A","N/A",""))))</f>
        <v>0</v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ht="30" x14ac:dyDescent="0.25">
      <c r="A30" s="40" t="s">
        <v>86</v>
      </c>
      <c r="B30" s="30" t="s">
        <v>110</v>
      </c>
      <c r="C30" s="11" t="s">
        <v>94</v>
      </c>
      <c r="D30" s="17" t="s">
        <v>5</v>
      </c>
      <c r="E30" s="36">
        <v>90</v>
      </c>
      <c r="F30" s="36">
        <v>142</v>
      </c>
      <c r="G30" s="36" t="s">
        <v>3</v>
      </c>
      <c r="H30" s="17" t="s">
        <v>34</v>
      </c>
      <c r="I30" s="11" t="s">
        <v>104</v>
      </c>
      <c r="J30" s="10">
        <f>IF(G30="No Change","N/A",IF(G30="New Tag Required",Lookup!F:F,IF(G30="Remove Old Tag",Lookup!F:F,IF(G30="N/A","N/A",""))))</f>
        <v>0</v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ht="45" x14ac:dyDescent="0.25">
      <c r="A31" s="40" t="s">
        <v>87</v>
      </c>
      <c r="B31" s="30" t="s">
        <v>110</v>
      </c>
      <c r="C31" s="11" t="s">
        <v>95</v>
      </c>
      <c r="D31" s="17" t="s">
        <v>5</v>
      </c>
      <c r="E31" s="36">
        <v>0</v>
      </c>
      <c r="F31" s="36">
        <v>122</v>
      </c>
      <c r="G31" s="36" t="s">
        <v>3</v>
      </c>
      <c r="H31" s="17" t="s">
        <v>19</v>
      </c>
      <c r="J31" s="10">
        <f>IF(G31="No Change","N/A",IF(G31="New Tag Required",Lookup!F:F,IF(G31="Remove Old Tag",Lookup!F:F,IF(G31="N/A","N/A",""))))</f>
        <v>0</v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40" t="s">
        <v>99</v>
      </c>
      <c r="B32" s="30" t="s">
        <v>110</v>
      </c>
      <c r="C32" s="11" t="s">
        <v>57</v>
      </c>
      <c r="D32" s="17" t="s">
        <v>5</v>
      </c>
      <c r="E32" s="36">
        <v>0</v>
      </c>
      <c r="F32" s="36">
        <v>78</v>
      </c>
      <c r="G32" s="36" t="s">
        <v>3</v>
      </c>
      <c r="H32" s="17" t="s">
        <v>19</v>
      </c>
      <c r="J32" s="10">
        <f>IF(G32="No Change","N/A",IF(G32="New Tag Required",Lookup!F:F,IF(G32="Remove Old Tag",Lookup!F:F,IF(G32="N/A","N/A",""))))</f>
        <v>0</v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40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49</v>
      </c>
      <c r="H34" s="45" t="s">
        <v>50</v>
      </c>
      <c r="J34" s="46" t="s">
        <v>44</v>
      </c>
      <c r="K34" s="10"/>
      <c r="L34" s="10"/>
      <c r="M34" s="46" t="s">
        <v>45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20</v>
      </c>
      <c r="H35" s="13">
        <f>COUNTIF(H6:H34,"New Sign Required")</f>
        <v>16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38"/>
      <c r="C43" s="11"/>
      <c r="E43" s="36"/>
      <c r="F43" s="48"/>
      <c r="G43" s="36"/>
    </row>
    <row r="44" spans="1:14" x14ac:dyDescent="0.25">
      <c r="A44" s="38"/>
      <c r="C44" s="11"/>
      <c r="E44" s="36"/>
      <c r="F44" s="48"/>
      <c r="G44" s="36"/>
    </row>
    <row r="45" spans="1:14" x14ac:dyDescent="0.25">
      <c r="A45" s="38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38"/>
      <c r="C48" s="11"/>
      <c r="E48" s="36"/>
      <c r="F48" s="36"/>
      <c r="G48" s="36"/>
    </row>
    <row r="49" spans="1:7" x14ac:dyDescent="0.25">
      <c r="A49" s="38"/>
      <c r="C49" s="11"/>
      <c r="E49" s="36"/>
      <c r="F49" s="36"/>
      <c r="G49" s="36"/>
    </row>
    <row r="50" spans="1:7" x14ac:dyDescent="0.25">
      <c r="A50" s="47"/>
      <c r="C50" s="11"/>
      <c r="E50" s="36"/>
      <c r="F50" s="36"/>
      <c r="G50" s="36"/>
    </row>
    <row r="51" spans="1:7" x14ac:dyDescent="0.25">
      <c r="A51" s="47"/>
      <c r="C51" s="11"/>
      <c r="E51" s="36"/>
      <c r="F51" s="36"/>
      <c r="G51" s="36"/>
    </row>
    <row r="52" spans="1:7" x14ac:dyDescent="0.25">
      <c r="A52" s="47"/>
      <c r="C52" s="11"/>
      <c r="E52" s="36"/>
      <c r="F52" s="42"/>
      <c r="G52" s="36"/>
    </row>
    <row r="53" spans="1:7" x14ac:dyDescent="0.25">
      <c r="A53" s="38"/>
      <c r="C53" s="11"/>
      <c r="E53" s="36"/>
      <c r="F53" s="36"/>
      <c r="G53" s="36"/>
    </row>
    <row r="54" spans="1:7" x14ac:dyDescent="0.25">
      <c r="A54" s="38"/>
      <c r="C54" s="11"/>
      <c r="E54" s="36"/>
      <c r="F54" s="36"/>
      <c r="G54" s="36"/>
    </row>
    <row r="55" spans="1:7" x14ac:dyDescent="0.25">
      <c r="A55" s="50"/>
      <c r="C55" s="11"/>
      <c r="E55" s="36"/>
      <c r="F55" s="36"/>
      <c r="G55" s="36"/>
    </row>
    <row r="56" spans="1:7" x14ac:dyDescent="0.25">
      <c r="A56" s="50"/>
      <c r="C56" s="11"/>
    </row>
    <row r="57" spans="1:7" x14ac:dyDescent="0.25">
      <c r="A57" s="50"/>
      <c r="C57" s="11"/>
    </row>
    <row r="58" spans="1:7" x14ac:dyDescent="0.25">
      <c r="A58" s="50"/>
      <c r="C58" s="11"/>
    </row>
    <row r="59" spans="1:7" x14ac:dyDescent="0.25">
      <c r="A59" s="51"/>
      <c r="C59" s="11"/>
    </row>
    <row r="60" spans="1:7" x14ac:dyDescent="0.25">
      <c r="A60" s="50"/>
      <c r="C60" s="11"/>
    </row>
    <row r="61" spans="1:7" x14ac:dyDescent="0.25">
      <c r="A61" s="50"/>
      <c r="C61" s="11"/>
    </row>
    <row r="62" spans="1:7" x14ac:dyDescent="0.25">
      <c r="A62" s="38"/>
      <c r="C62" s="11"/>
    </row>
    <row r="63" spans="1:7" x14ac:dyDescent="0.25">
      <c r="A63" s="38"/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206" spans="3:3" x14ac:dyDescent="0.25">
      <c r="C206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9" priority="119" operator="containsText" text="New Tag Required">
      <formula>NOT(ISERROR(SEARCH("New Tag Required",G40)))</formula>
    </cfRule>
  </conditionalFormatting>
  <conditionalFormatting sqref="D43:D103 D6:D31">
    <cfRule type="containsText" dxfId="48" priority="118" operator="containsText" text="Yes">
      <formula>NOT(ISERROR(SEARCH("Yes",D6)))</formula>
    </cfRule>
  </conditionalFormatting>
  <conditionalFormatting sqref="H40:H100 H201:H422">
    <cfRule type="containsText" dxfId="47" priority="106" operator="containsText" text="New Sign Required">
      <formula>NOT(ISERROR(SEARCH("New Sign Required",H40)))</formula>
    </cfRule>
  </conditionalFormatting>
  <conditionalFormatting sqref="G40:G100">
    <cfRule type="containsText" dxfId="46" priority="105" operator="containsText" text="Action Required">
      <formula>NOT(ISERROR(SEARCH("Action Required",G40)))</formula>
    </cfRule>
  </conditionalFormatting>
  <conditionalFormatting sqref="H40:H100">
    <cfRule type="containsText" dxfId="45" priority="104" operator="containsText" text="Action Required">
      <formula>NOT(ISERROR(SEARCH("Action Required",H40)))</formula>
    </cfRule>
  </conditionalFormatting>
  <conditionalFormatting sqref="G36:G39 G6:G33">
    <cfRule type="containsText" dxfId="44" priority="46" operator="containsText" text="New Tag Required">
      <formula>NOT(ISERROR(SEARCH("New Tag Required",G6)))</formula>
    </cfRule>
  </conditionalFormatting>
  <conditionalFormatting sqref="D32:D42">
    <cfRule type="containsText" dxfId="43" priority="45" operator="containsText" text="Yes">
      <formula>NOT(ISERROR(SEARCH("Yes",D32)))</formula>
    </cfRule>
  </conditionalFormatting>
  <conditionalFormatting sqref="H36:H39 H6:H33">
    <cfRule type="containsText" dxfId="42" priority="44" operator="containsText" text="New Sign Required">
      <formula>NOT(ISERROR(SEARCH("New Sign Required",H6)))</formula>
    </cfRule>
  </conditionalFormatting>
  <conditionalFormatting sqref="G36:G39 G6:G33">
    <cfRule type="containsText" dxfId="41" priority="43" operator="containsText" text="Action Required">
      <formula>NOT(ISERROR(SEARCH("Action Required",G6)))</formula>
    </cfRule>
  </conditionalFormatting>
  <conditionalFormatting sqref="H36:H39 H6:H33">
    <cfRule type="containsText" dxfId="40" priority="42" operator="containsText" text="Action Required">
      <formula>NOT(ISERROR(SEARCH("Action Required",H6)))</formula>
    </cfRule>
  </conditionalFormatting>
  <conditionalFormatting sqref="G6:G9">
    <cfRule type="containsText" dxfId="39" priority="41" operator="containsText" text="New Tag Required">
      <formula>NOT(ISERROR(SEARCH("New Tag Required",G6)))</formula>
    </cfRule>
  </conditionalFormatting>
  <conditionalFormatting sqref="D6:D31">
    <cfRule type="containsText" dxfId="38" priority="40" operator="containsText" text="Yes">
      <formula>NOT(ISERROR(SEARCH("Yes",D6)))</formula>
    </cfRule>
  </conditionalFormatting>
  <conditionalFormatting sqref="G6:G9">
    <cfRule type="containsText" dxfId="37" priority="39" operator="containsText" text="Action Required">
      <formula>NOT(ISERROR(SEARCH("Action Required",G6)))</formula>
    </cfRule>
  </conditionalFormatting>
  <conditionalFormatting sqref="D104:D203">
    <cfRule type="containsText" dxfId="36" priority="38" operator="containsText" text="Yes">
      <formula>NOT(ISERROR(SEARCH("Yes",D104)))</formula>
    </cfRule>
  </conditionalFormatting>
  <conditionalFormatting sqref="H101:H200">
    <cfRule type="containsText" dxfId="35" priority="37" operator="containsText" text="New Sign Required">
      <formula>NOT(ISERROR(SEARCH("New Sign Required",H101)))</formula>
    </cfRule>
  </conditionalFormatting>
  <conditionalFormatting sqref="G101:G200">
    <cfRule type="containsText" dxfId="34" priority="36" operator="containsText" text="Action Required">
      <formula>NOT(ISERROR(SEARCH("Action Required",G101)))</formula>
    </cfRule>
  </conditionalFormatting>
  <conditionalFormatting sqref="H101:H200">
    <cfRule type="containsText" dxfId="33" priority="35" operator="containsText" text="Action Required">
      <formula>NOT(ISERROR(SEARCH("Action Required",H101)))</formula>
    </cfRule>
  </conditionalFormatting>
  <conditionalFormatting sqref="J2:N2">
    <cfRule type="cellIs" dxfId="22" priority="12" operator="notEqual">
      <formula>0</formula>
    </cfRule>
  </conditionalFormatting>
  <conditionalFormatting sqref="J6:J32">
    <cfRule type="cellIs" dxfId="21" priority="11" operator="equal">
      <formula>0</formula>
    </cfRule>
  </conditionalFormatting>
  <conditionalFormatting sqref="M6:M32">
    <cfRule type="cellIs" dxfId="20" priority="10" operator="equal">
      <formula>0</formula>
    </cfRule>
  </conditionalFormatting>
  <conditionalFormatting sqref="J6:J32 M6:M32">
    <cfRule type="cellIs" dxfId="19" priority="7" operator="equal">
      <formula>"In Progress"</formula>
    </cfRule>
    <cfRule type="cellIs" dxfId="18" priority="8" operator="equal">
      <formula>"Log Issues"</formula>
    </cfRule>
    <cfRule type="cellIs" dxfId="17" priority="9" operator="equal">
      <formula>"N/A"</formula>
    </cfRule>
  </conditionalFormatting>
  <conditionalFormatting sqref="K6:L15">
    <cfRule type="expression" dxfId="16" priority="6">
      <formula>$J6="Log Issues"</formula>
    </cfRule>
  </conditionalFormatting>
  <conditionalFormatting sqref="N6:N15">
    <cfRule type="expression" dxfId="15" priority="5">
      <formula>$M6="Log Issues"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6:D7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Lookup!$E$1:$E$18</xm:f>
          </x14:formula1>
          <xm:sqref>C6:C205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5" sqref="F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ht="14.45" x14ac:dyDescent="0.3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ht="14.45" x14ac:dyDescent="0.3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ht="14.45" x14ac:dyDescent="0.3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ht="14.45" x14ac:dyDescent="0.3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ht="14.45" x14ac:dyDescent="0.3">
      <c r="E6" s="7" t="s">
        <v>31</v>
      </c>
    </row>
    <row r="7" spans="1:6" ht="14.45" x14ac:dyDescent="0.3">
      <c r="E7" s="7" t="s">
        <v>30</v>
      </c>
    </row>
    <row r="8" spans="1:6" ht="14.45" x14ac:dyDescent="0.3">
      <c r="E8" s="7" t="s">
        <v>33</v>
      </c>
    </row>
    <row r="9" spans="1:6" ht="14.45" x14ac:dyDescent="0.3">
      <c r="E9" s="53" t="s">
        <v>55</v>
      </c>
    </row>
    <row r="10" spans="1:6" s="1" customFormat="1" ht="14.45" x14ac:dyDescent="0.3">
      <c r="E10" s="53" t="s">
        <v>35</v>
      </c>
    </row>
    <row r="11" spans="1:6" ht="14.45" x14ac:dyDescent="0.3">
      <c r="E11" s="53" t="s">
        <v>22</v>
      </c>
    </row>
    <row r="12" spans="1:6" ht="14.45" x14ac:dyDescent="0.3">
      <c r="E12" s="53" t="s">
        <v>26</v>
      </c>
    </row>
    <row r="13" spans="1:6" ht="14.45" x14ac:dyDescent="0.3">
      <c r="E13" s="53" t="s">
        <v>58</v>
      </c>
    </row>
    <row r="14" spans="1:6" ht="14.45" x14ac:dyDescent="0.3">
      <c r="E14" s="53" t="s">
        <v>56</v>
      </c>
    </row>
    <row r="15" spans="1:6" ht="14.45" x14ac:dyDescent="0.3">
      <c r="E15" s="53" t="s">
        <v>24</v>
      </c>
    </row>
    <row r="16" spans="1:6" ht="14.45" x14ac:dyDescent="0.3">
      <c r="E16" s="53" t="s">
        <v>28</v>
      </c>
    </row>
    <row r="17" spans="1:7" ht="14.45" x14ac:dyDescent="0.3">
      <c r="E17" s="53" t="s">
        <v>25</v>
      </c>
    </row>
    <row r="18" spans="1:7" ht="14.45" x14ac:dyDescent="0.3">
      <c r="E18" s="53" t="s">
        <v>27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 t="str">
        <f>([2]UKBuilding_List!A449)</f>
        <v xml:space="preserve"> </v>
      </c>
      <c r="B449" s="3" t="str">
        <f>([2]UKBuilding_List!B449)</f>
        <v xml:space="preserve"> 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2013-08-21T14:48:21Z</dcterms:modified>
</cp:coreProperties>
</file>