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8" i="1" l="1"/>
  <c r="G28" i="1"/>
  <c r="M7" i="1"/>
  <c r="M10" i="1"/>
  <c r="M11" i="1"/>
  <c r="M12" i="1"/>
  <c r="M8" i="1"/>
  <c r="M19" i="1"/>
  <c r="M20" i="1"/>
  <c r="M17" i="1"/>
  <c r="M18" i="1"/>
  <c r="M16" i="1"/>
  <c r="M14" i="1"/>
  <c r="M15" i="1"/>
  <c r="M21" i="1"/>
  <c r="M22" i="1"/>
  <c r="M23" i="1"/>
  <c r="M24" i="1"/>
  <c r="M25" i="1"/>
  <c r="J7" i="1"/>
  <c r="J10" i="1"/>
  <c r="J11" i="1"/>
  <c r="J12" i="1"/>
  <c r="J8" i="1"/>
  <c r="J19" i="1"/>
  <c r="J20" i="1"/>
  <c r="J17" i="1"/>
  <c r="J18" i="1"/>
  <c r="J16" i="1"/>
  <c r="J14" i="1"/>
  <c r="J15" i="1"/>
  <c r="J21" i="1"/>
  <c r="J22" i="1"/>
  <c r="J23" i="1"/>
  <c r="J24" i="1"/>
  <c r="J25" i="1"/>
  <c r="M6" i="1" l="1"/>
  <c r="M28" i="1" s="1"/>
  <c r="K2" i="1" s="1"/>
  <c r="J6" i="1"/>
  <c r="J28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<sst xmlns="http://schemas.openxmlformats.org/spreadsheetml/2006/main" count="180" uniqueCount="98">
  <si>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</si>
  <si>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</si>
  <si>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</si>
  <si>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</si>
  <si>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</si>
  <si>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</si>
  <si>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</si>
  <si>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</si>
  <si>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</si>
  <si>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</si>
  <si>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</si>
  <si>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</si>
  <si>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</si>
  <si>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</si>
  <si>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</si>
  <si>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</si>
  <si>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</si>
  <si>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</si>
  <si>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</si>
  <si>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</si>
  <si>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</si>
  <si>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</si>
  <si>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</si>
  <si>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</si>
  <si>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</si>
  <si>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</si>
  <si>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</si>
  <si>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</si>
  <si>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</si>
  <si>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</si>
  <si>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</si>
  <si>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</si>
  <si>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</si>
  <si>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</si>
  <si>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</si>
  <si>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</si>
  <si>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</si>
  <si>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</si>
  <si>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</si>
  <si>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</si>
  <si>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</si>
  <si>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</si>
  <si>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</si>
  <si>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</si>
  <si>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</si>
  <si>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</si>
  <si>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</si>
  <si>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</si>
  <si>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</si>
  <si>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</si>
  <si>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</si>
  <si>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</si>
  <si>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</si>
  <si>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</si>
  <si>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</si>
  <si>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</si>
  <si>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</si>
  <si>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</si>
  <si>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</si>
  <si>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</si>
  <si>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</si>
  <si>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</si>
  <si>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</si>
  <si>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</si>
  <si>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</si>
  <si>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</si>
  <si>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</si>
  <si>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</si>
  <si>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</si>
  <si>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</si>
  <si>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</si>
  <si>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</si>
  <si>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</si>
  <si>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</si>
  <si>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</si>
  <si>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</si>
  <si>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</si>
  <si>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</si>
  <si>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</si>
  <si>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</si>
  <si>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</si>
  <si>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8633</t>
  </si>
  <si>
    <t>A100A</t>
  </si>
  <si>
    <t>A100A2</t>
  </si>
  <si>
    <t>A103</t>
  </si>
  <si>
    <t>A103C</t>
  </si>
  <si>
    <t>A110</t>
  </si>
  <si>
    <t>A102</t>
  </si>
  <si>
    <t>A116A</t>
  </si>
  <si>
    <t>A120B</t>
  </si>
  <si>
    <t>A122</t>
  </si>
  <si>
    <t>A120</t>
  </si>
  <si>
    <t>A120A</t>
  </si>
  <si>
    <t>A118</t>
  </si>
  <si>
    <t>A116</t>
  </si>
  <si>
    <t>A102A</t>
  </si>
  <si>
    <t>01</t>
  </si>
  <si>
    <t>A112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</si>
</sst>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zoomScale="90" zoomScaleNormal="90" workbookViewId="0">
      <selection activeCell="I22" sqref="I2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41296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UK HealthCare Good Samaritan Hospital</v>
      </c>
      <c r="C2" s="57"/>
      <c r="F2" s="7" t="s">
        <v>12</v>
      </c>
      <c r="G2" s="14" t="s">
        <v>13</v>
      </c>
      <c r="J2" s="40">
        <f>G28-J28</f>
        <v>2</v>
      </c>
      <c r="K2" s="40">
        <f>H28-M28</f>
        <v>2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36" t="s">
        <v>82</v>
      </c>
      <c r="B6" s="11" t="s">
        <v>96</v>
      </c>
      <c r="C6" s="12" t="s">
        <v>31</v>
      </c>
      <c r="D6" s="2" t="s">
        <v>5</v>
      </c>
      <c r="E6" s="18">
        <v>963</v>
      </c>
      <c r="F6" s="18">
        <v>627</v>
      </c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83</v>
      </c>
      <c r="B7" s="11" t="s">
        <v>96</v>
      </c>
      <c r="C7" s="12" t="s">
        <v>27</v>
      </c>
      <c r="D7" s="2" t="s">
        <v>5</v>
      </c>
      <c r="E7" s="18">
        <v>0</v>
      </c>
      <c r="F7" s="18">
        <v>168</v>
      </c>
      <c r="G7" s="18" t="s">
        <v>3</v>
      </c>
      <c r="H7" s="2" t="s">
        <v>21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x14ac:dyDescent="0.25">
      <c r="A8" s="23" t="s">
        <v>87</v>
      </c>
      <c r="B8" s="11" t="s">
        <v>96</v>
      </c>
      <c r="C8" s="12" t="s">
        <v>30</v>
      </c>
      <c r="D8" s="2" t="s">
        <v>5</v>
      </c>
      <c r="E8" s="18">
        <v>292</v>
      </c>
      <c r="F8" s="54">
        <v>387</v>
      </c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s="2" customFormat="1" x14ac:dyDescent="0.25">
      <c r="A9" s="36" t="s">
        <v>95</v>
      </c>
      <c r="B9" s="11" t="s">
        <v>96</v>
      </c>
      <c r="C9" s="12" t="s">
        <v>31</v>
      </c>
      <c r="D9" s="2" t="s">
        <v>5</v>
      </c>
      <c r="E9" s="18">
        <v>149</v>
      </c>
      <c r="F9" s="18">
        <v>51</v>
      </c>
      <c r="G9" s="18" t="s">
        <v>16</v>
      </c>
      <c r="H9" s="2" t="s">
        <v>16</v>
      </c>
      <c r="I9" s="12"/>
      <c r="J9" s="43"/>
      <c r="K9" s="44"/>
      <c r="L9" s="43"/>
      <c r="M9" s="43"/>
      <c r="N9" s="44"/>
      <c r="O9" s="43"/>
    </row>
    <row r="10" spans="1:16" ht="15" customHeight="1" x14ac:dyDescent="0.25">
      <c r="A10" s="33" t="s">
        <v>84</v>
      </c>
      <c r="B10" s="11" t="s">
        <v>96</v>
      </c>
      <c r="C10" s="12" t="s">
        <v>31</v>
      </c>
      <c r="D10" s="55" t="s">
        <v>5</v>
      </c>
      <c r="E10" s="54">
        <v>325</v>
      </c>
      <c r="F10" s="18">
        <v>165</v>
      </c>
      <c r="G10" s="18" t="s">
        <v>16</v>
      </c>
      <c r="H10" s="2" t="s">
        <v>16</v>
      </c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ht="14.45" x14ac:dyDescent="0.3">
      <c r="A11" s="36" t="s">
        <v>85</v>
      </c>
      <c r="B11" s="11" t="s">
        <v>96</v>
      </c>
      <c r="C11" s="12" t="s">
        <v>27</v>
      </c>
      <c r="D11" s="55" t="s">
        <v>5</v>
      </c>
      <c r="E11" s="54">
        <v>0</v>
      </c>
      <c r="F11" s="54">
        <v>152</v>
      </c>
      <c r="G11" s="18" t="s">
        <v>3</v>
      </c>
      <c r="H11" s="2" t="s">
        <v>21</v>
      </c>
      <c r="J11" s="43">
        <f>IF(G11="No Change","N/A",IF(G11="New Tag Required",Lookup!F:F,IF(G11="N/A","N/A","")))</f>
        <v>0</v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 t="s">
        <v>86</v>
      </c>
      <c r="B12" s="11" t="s">
        <v>96</v>
      </c>
      <c r="C12" s="12" t="s">
        <v>26</v>
      </c>
      <c r="D12" s="2" t="s">
        <v>5</v>
      </c>
      <c r="E12" s="54">
        <v>199</v>
      </c>
      <c r="F12" s="54">
        <v>0</v>
      </c>
      <c r="G12" s="18" t="s">
        <v>16</v>
      </c>
      <c r="H12" s="2" t="s">
        <v>16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s="2" customFormat="1" x14ac:dyDescent="0.25">
      <c r="A13" s="26" t="s">
        <v>97</v>
      </c>
      <c r="B13" s="11" t="s">
        <v>96</v>
      </c>
      <c r="C13" s="12" t="s">
        <v>32</v>
      </c>
      <c r="D13" s="2" t="s">
        <v>5</v>
      </c>
      <c r="E13" s="54">
        <v>238</v>
      </c>
      <c r="F13" s="54">
        <v>163</v>
      </c>
      <c r="G13" s="18" t="s">
        <v>16</v>
      </c>
      <c r="H13" s="2" t="s">
        <v>16</v>
      </c>
      <c r="I13" s="12"/>
      <c r="J13" s="43"/>
      <c r="K13" s="44"/>
      <c r="L13" s="43"/>
      <c r="M13" s="43"/>
      <c r="N13" s="44"/>
      <c r="O13" s="43"/>
    </row>
    <row r="14" spans="1:16" x14ac:dyDescent="0.25">
      <c r="A14" s="23" t="s">
        <v>88</v>
      </c>
      <c r="B14" s="11" t="s">
        <v>96</v>
      </c>
      <c r="C14" s="12" t="s">
        <v>26</v>
      </c>
      <c r="D14" s="2" t="s">
        <v>5</v>
      </c>
      <c r="E14" s="18">
        <v>43</v>
      </c>
      <c r="F14" s="54">
        <v>0</v>
      </c>
      <c r="G14" s="18" t="s">
        <v>16</v>
      </c>
      <c r="H14" s="2" t="s">
        <v>16</v>
      </c>
      <c r="J14" s="43" t="str">
        <f>IF(G14="No Change","N/A",IF(G14="New Tag Required",Lookup!F:F,IF(G14="N/A","N/A","")))</f>
        <v>N/A</v>
      </c>
      <c r="K14" s="45"/>
      <c r="L14" s="12"/>
      <c r="M14" s="43" t="str">
        <f>IF(H14="No Change","N/A",IF(H14="New Tag Required",Lookup!F:F,IF(H14="N/A","N/A","")))</f>
        <v>N/A</v>
      </c>
      <c r="N14" s="45"/>
      <c r="O14" s="12"/>
    </row>
    <row r="15" spans="1:16" x14ac:dyDescent="0.25">
      <c r="A15" s="23" t="s">
        <v>94</v>
      </c>
      <c r="B15" s="11" t="s">
        <v>96</v>
      </c>
      <c r="C15" s="12" t="s">
        <v>30</v>
      </c>
      <c r="D15" s="2" t="s">
        <v>5</v>
      </c>
      <c r="E15" s="18">
        <v>84</v>
      </c>
      <c r="F15" s="54">
        <v>145</v>
      </c>
      <c r="G15" s="18" t="s">
        <v>16</v>
      </c>
      <c r="H15" s="2" t="s">
        <v>16</v>
      </c>
      <c r="J15" s="43" t="str">
        <f>IF(G15="No Change","N/A",IF(G15="New Tag Required",Lookup!F:F,IF(G15="N/A","N/A","")))</f>
        <v>N/A</v>
      </c>
      <c r="K15" s="45"/>
      <c r="L15" s="12"/>
      <c r="M15" s="43" t="str">
        <f>IF(H15="No Change","N/A",IF(H15="New Tag Required",Lookup!F:F,IF(H15="N/A","N/A","")))</f>
        <v>N/A</v>
      </c>
      <c r="N15" s="45"/>
      <c r="O15" s="12"/>
    </row>
    <row r="16" spans="1:16" x14ac:dyDescent="0.25">
      <c r="A16" s="23" t="s">
        <v>93</v>
      </c>
      <c r="B16" s="11" t="s">
        <v>96</v>
      </c>
      <c r="C16" s="12" t="s">
        <v>31</v>
      </c>
      <c r="D16" s="2" t="s">
        <v>5</v>
      </c>
      <c r="E16" s="18">
        <v>270</v>
      </c>
      <c r="F16" s="54">
        <v>190</v>
      </c>
      <c r="G16" s="18" t="s">
        <v>16</v>
      </c>
      <c r="H16" s="18" t="s">
        <v>16</v>
      </c>
      <c r="J16" s="43" t="str">
        <f>IF(G16="No Change","N/A",IF(G16="New Tag Required",Lookup!F:F,IF(G16="N/A","N/A","")))</f>
        <v>N/A</v>
      </c>
      <c r="K16" s="45"/>
      <c r="L16" s="12"/>
      <c r="M16" s="43" t="str">
        <f>IF(H16="No Change","N/A",IF(H16="New Tag Required",Lookup!F:F,IF(H16="N/A","N/A","")))</f>
        <v>N/A</v>
      </c>
      <c r="N16" s="45"/>
      <c r="O16" s="12"/>
    </row>
    <row r="17" spans="1:15" x14ac:dyDescent="0.25">
      <c r="A17" s="23" t="s">
        <v>91</v>
      </c>
      <c r="B17" s="11" t="s">
        <v>96</v>
      </c>
      <c r="C17" s="12" t="s">
        <v>30</v>
      </c>
      <c r="D17" s="2" t="s">
        <v>5</v>
      </c>
      <c r="E17" s="18">
        <v>145</v>
      </c>
      <c r="F17" s="54">
        <v>197</v>
      </c>
      <c r="G17" s="18" t="s">
        <v>16</v>
      </c>
      <c r="H17" s="18" t="s">
        <v>16</v>
      </c>
      <c r="J17" s="43" t="str">
        <f>IF(G17="No Change","N/A",IF(G17="New Tag Required",Lookup!F:F,IF(G17="N/A","N/A","")))</f>
        <v>N/A</v>
      </c>
      <c r="K17" s="44"/>
      <c r="L17" s="43"/>
      <c r="M17" s="43" t="str">
        <f>IF(H17="No Change","N/A",IF(H17="New Tag Required",Lookup!F:F,IF(H17="N/A","N/A","")))</f>
        <v>N/A</v>
      </c>
      <c r="N17" s="44"/>
      <c r="O17" s="43"/>
    </row>
    <row r="18" spans="1:15" x14ac:dyDescent="0.25">
      <c r="A18" s="23" t="s">
        <v>92</v>
      </c>
      <c r="B18" s="11" t="s">
        <v>96</v>
      </c>
      <c r="C18" s="12" t="s">
        <v>30</v>
      </c>
      <c r="D18" s="2" t="s">
        <v>5</v>
      </c>
      <c r="E18" s="18">
        <v>66</v>
      </c>
      <c r="F18" s="54">
        <v>92</v>
      </c>
      <c r="G18" s="18" t="s">
        <v>16</v>
      </c>
      <c r="H18" s="18" t="s">
        <v>16</v>
      </c>
      <c r="J18" s="43" t="str">
        <f>IF(G18="No Change","N/A",IF(G18="New Tag Required",Lookup!F:F,IF(G18="N/A","N/A","")))</f>
        <v>N/A</v>
      </c>
      <c r="K18" s="45"/>
      <c r="L18" s="12"/>
      <c r="M18" s="43" t="str">
        <f>IF(H18="No Change","N/A",IF(H18="New Tag Required",Lookup!F:F,IF(H18="N/A","N/A","")))</f>
        <v>N/A</v>
      </c>
      <c r="N18" s="45"/>
      <c r="O18" s="12"/>
    </row>
    <row r="19" spans="1:15" x14ac:dyDescent="0.25">
      <c r="A19" s="23" t="s">
        <v>89</v>
      </c>
      <c r="B19" s="11" t="s">
        <v>96</v>
      </c>
      <c r="C19" s="12" t="s">
        <v>26</v>
      </c>
      <c r="D19" s="2" t="s">
        <v>5</v>
      </c>
      <c r="E19" s="18">
        <v>81</v>
      </c>
      <c r="F19" s="54">
        <v>0</v>
      </c>
      <c r="G19" s="18" t="s">
        <v>16</v>
      </c>
      <c r="H19" s="18" t="s">
        <v>16</v>
      </c>
      <c r="J19" s="43" t="str">
        <f>IF(G19="No Change","N/A",IF(G19="New Tag Required",Lookup!F:F,IF(G19="N/A","N/A","")))</f>
        <v>N/A</v>
      </c>
      <c r="K19" s="44"/>
      <c r="L19" s="43"/>
      <c r="M19" s="43" t="str">
        <f>IF(H19="No Change","N/A",IF(H19="New Tag Required",Lookup!F:F,IF(H19="N/A","N/A","")))</f>
        <v>N/A</v>
      </c>
      <c r="N19" s="44"/>
      <c r="O19" s="43"/>
    </row>
    <row r="20" spans="1:15" x14ac:dyDescent="0.25">
      <c r="A20" s="23" t="s">
        <v>90</v>
      </c>
      <c r="B20" s="11" t="s">
        <v>96</v>
      </c>
      <c r="C20" s="12" t="s">
        <v>30</v>
      </c>
      <c r="D20" s="2" t="s">
        <v>5</v>
      </c>
      <c r="E20" s="18">
        <v>151</v>
      </c>
      <c r="F20" s="54">
        <v>301</v>
      </c>
      <c r="G20" s="18" t="s">
        <v>16</v>
      </c>
      <c r="H20" s="18" t="s">
        <v>16</v>
      </c>
      <c r="J20" s="43" t="str">
        <f>IF(G20="No Change","N/A",IF(G20="New Tag Required",Lookup!F:F,IF(G20="N/A","N/A","")))</f>
        <v>N/A</v>
      </c>
      <c r="K20" s="44"/>
      <c r="L20" s="43"/>
      <c r="M20" s="43" t="str">
        <f>IF(H20="No Change","N/A",IF(H20="New Tag Required",Lookup!F:F,IF(H20="N/A","N/A","")))</f>
        <v>N/A</v>
      </c>
      <c r="N20" s="44"/>
      <c r="O20" s="43"/>
    </row>
    <row r="21" spans="1:15" x14ac:dyDescent="0.25">
      <c r="A21" s="23"/>
      <c r="C21" s="12"/>
      <c r="D21" s="2"/>
      <c r="E21" s="18"/>
      <c r="F21" s="18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25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7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19"/>
      <c r="O23" s="2"/>
    </row>
    <row r="24" spans="1:15" ht="14.45" x14ac:dyDescent="0.3">
      <c r="A24" s="27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19"/>
      <c r="O24" s="2"/>
    </row>
    <row r="25" spans="1:15" x14ac:dyDescent="0.25">
      <c r="A25" s="27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ht="15.75" thickBot="1" x14ac:dyDescent="0.3">
      <c r="A26" s="27"/>
      <c r="C26" s="12"/>
      <c r="D26" s="2"/>
      <c r="E26" s="18"/>
      <c r="F26" s="18"/>
      <c r="G26" s="18"/>
      <c r="H26" s="2"/>
      <c r="J26" s="2"/>
      <c r="K26" s="19"/>
      <c r="L26" s="2"/>
      <c r="M26" s="2"/>
      <c r="N26" s="19"/>
      <c r="O26" s="2"/>
    </row>
    <row r="27" spans="1:15" ht="45" x14ac:dyDescent="0.25">
      <c r="A27" s="27"/>
      <c r="C27" s="12"/>
      <c r="D27" s="2"/>
      <c r="E27" s="18"/>
      <c r="F27" s="18"/>
      <c r="G27" s="48" t="s">
        <v>78</v>
      </c>
      <c r="H27" s="49" t="s">
        <v>79</v>
      </c>
      <c r="J27" s="46" t="s">
        <v>73</v>
      </c>
      <c r="K27" s="43"/>
      <c r="L27" s="43"/>
      <c r="M27" s="46" t="s">
        <v>74</v>
      </c>
      <c r="N27" s="2"/>
      <c r="O27" s="2"/>
    </row>
    <row r="28" spans="1:15" ht="15.75" thickBot="1" x14ac:dyDescent="0.3">
      <c r="A28" s="27"/>
      <c r="C28" s="12"/>
      <c r="D28" s="2"/>
      <c r="E28" s="18"/>
      <c r="F28" s="18"/>
      <c r="G28" s="50">
        <f>COUNTIF(G6:G27,"New Tag Required")</f>
        <v>2</v>
      </c>
      <c r="H28" s="51">
        <f>COUNTIF(H6:H27,"New Sign Required")</f>
        <v>2</v>
      </c>
      <c r="J28" s="47">
        <f>COUNTIF(J6:J27,"Installed")</f>
        <v>0</v>
      </c>
      <c r="K28" s="43"/>
      <c r="L28" s="43"/>
      <c r="M28" s="47">
        <f>COUNTIF(M6:M27,"Installed")</f>
        <v>0</v>
      </c>
      <c r="N28" s="2"/>
      <c r="O28" s="2"/>
    </row>
    <row r="29" spans="1:15" x14ac:dyDescent="0.25">
      <c r="A29" s="27"/>
      <c r="C29" s="12"/>
      <c r="D29" s="2"/>
      <c r="E29" s="18"/>
      <c r="F29" s="18"/>
      <c r="G29" s="18"/>
      <c r="H29" s="2"/>
    </row>
    <row r="30" spans="1:15" x14ac:dyDescent="0.25">
      <c r="A30" s="29"/>
      <c r="C30" s="12"/>
      <c r="D30" s="2"/>
      <c r="E30" s="18"/>
      <c r="F30" s="18"/>
      <c r="G30" s="18"/>
      <c r="H30" s="2"/>
    </row>
    <row r="31" spans="1:15" x14ac:dyDescent="0.25">
      <c r="A31" s="29"/>
      <c r="C31" s="12"/>
      <c r="D31" s="2"/>
      <c r="E31" s="18"/>
      <c r="F31" s="18"/>
      <c r="G31" s="18"/>
      <c r="H31" s="2"/>
    </row>
    <row r="32" spans="1:15" x14ac:dyDescent="0.25">
      <c r="A32" s="29"/>
      <c r="C32" s="12"/>
      <c r="D32" s="2"/>
      <c r="E32" s="18"/>
      <c r="F32" s="18"/>
      <c r="G32" s="18"/>
      <c r="H32" s="2"/>
    </row>
    <row r="33" spans="1:7" x14ac:dyDescent="0.25">
      <c r="A33" s="29"/>
      <c r="C33" s="12"/>
      <c r="E33" s="18"/>
      <c r="F33" s="18"/>
      <c r="G33" s="18"/>
    </row>
    <row r="34" spans="1:7" x14ac:dyDescent="0.25">
      <c r="A34" s="29"/>
      <c r="C34" s="12"/>
      <c r="E34" s="18"/>
      <c r="F34" s="18"/>
      <c r="G34" s="18"/>
    </row>
    <row r="35" spans="1:7" x14ac:dyDescent="0.25">
      <c r="A35" s="29"/>
      <c r="C35" s="12"/>
      <c r="E35" s="18"/>
      <c r="F35" s="18"/>
      <c r="G35" s="18"/>
    </row>
    <row r="36" spans="1:7" x14ac:dyDescent="0.25">
      <c r="A36" s="31"/>
      <c r="C36" s="12"/>
      <c r="E36" s="18"/>
      <c r="F36" s="28"/>
      <c r="G36" s="18"/>
    </row>
    <row r="37" spans="1:7" x14ac:dyDescent="0.25">
      <c r="A37" s="31"/>
      <c r="C37" s="12"/>
      <c r="E37" s="18"/>
      <c r="F37" s="28"/>
      <c r="G37" s="18"/>
    </row>
    <row r="38" spans="1:7" x14ac:dyDescent="0.25">
      <c r="A38" s="31"/>
      <c r="C38" s="12"/>
      <c r="E38" s="18"/>
      <c r="F38" s="24"/>
      <c r="G38" s="18"/>
    </row>
    <row r="39" spans="1:7" x14ac:dyDescent="0.25">
      <c r="A39" s="30"/>
      <c r="C39" s="12"/>
      <c r="E39" s="18"/>
      <c r="F39" s="28"/>
      <c r="G39" s="18"/>
    </row>
    <row r="40" spans="1:7" x14ac:dyDescent="0.25">
      <c r="A40" s="30"/>
      <c r="C40" s="12"/>
      <c r="E40" s="18"/>
      <c r="F40" s="28"/>
      <c r="G40" s="18"/>
    </row>
    <row r="41" spans="1:7" x14ac:dyDescent="0.25">
      <c r="A41" s="32"/>
      <c r="C41" s="12"/>
      <c r="E41" s="18"/>
      <c r="F41" s="18"/>
      <c r="G41" s="18"/>
    </row>
    <row r="42" spans="1:7" x14ac:dyDescent="0.25">
      <c r="A42" s="32"/>
      <c r="C42" s="12"/>
      <c r="E42" s="18"/>
      <c r="F42" s="18"/>
      <c r="G42" s="18"/>
    </row>
    <row r="43" spans="1:7" x14ac:dyDescent="0.25">
      <c r="A43" s="32"/>
      <c r="C43" s="12"/>
      <c r="E43" s="18"/>
      <c r="F43" s="18"/>
      <c r="G43" s="18"/>
    </row>
    <row r="44" spans="1:7" x14ac:dyDescent="0.25">
      <c r="A44" s="32"/>
      <c r="C44" s="12"/>
      <c r="E44" s="18"/>
      <c r="F44" s="18"/>
      <c r="G44" s="18"/>
    </row>
    <row r="45" spans="1:7" x14ac:dyDescent="0.25">
      <c r="A45" s="35"/>
      <c r="C45" s="12"/>
      <c r="E45" s="18"/>
      <c r="F45" s="25"/>
      <c r="G45" s="18"/>
    </row>
    <row r="46" spans="1:7" x14ac:dyDescent="0.25">
      <c r="A46" s="34"/>
      <c r="C46" s="12"/>
      <c r="E46" s="18"/>
      <c r="F46" s="18"/>
      <c r="G46" s="18"/>
    </row>
    <row r="47" spans="1:7" x14ac:dyDescent="0.25">
      <c r="A47" s="34"/>
      <c r="C47" s="12"/>
      <c r="E47" s="18"/>
      <c r="F47" s="18"/>
      <c r="G47" s="18"/>
    </row>
    <row r="48" spans="1:7" x14ac:dyDescent="0.25">
      <c r="A48" s="33"/>
      <c r="C48" s="12"/>
      <c r="E48" s="18"/>
      <c r="F48" s="18"/>
      <c r="G48" s="18"/>
    </row>
    <row r="49" spans="1:6" x14ac:dyDescent="0.25">
      <c r="A49" s="33"/>
      <c r="C49" s="12"/>
      <c r="F49" s="2"/>
    </row>
    <row r="50" spans="1:6" x14ac:dyDescent="0.25">
      <c r="C50" s="12"/>
    </row>
    <row r="51" spans="1:6" x14ac:dyDescent="0.25">
      <c r="C51" s="12"/>
    </row>
    <row r="52" spans="1:6" x14ac:dyDescent="0.25">
      <c r="C52" s="12"/>
    </row>
    <row r="53" spans="1:6" x14ac:dyDescent="0.25">
      <c r="C53" s="12"/>
    </row>
    <row r="54" spans="1:6" x14ac:dyDescent="0.25">
      <c r="C54" s="12"/>
    </row>
    <row r="55" spans="1:6" x14ac:dyDescent="0.25">
      <c r="C55" s="12"/>
    </row>
    <row r="56" spans="1:6" x14ac:dyDescent="0.25">
      <c r="C56" s="12"/>
    </row>
    <row r="57" spans="1:6" x14ac:dyDescent="0.25">
      <c r="C57" s="12"/>
    </row>
    <row r="58" spans="1:6" x14ac:dyDescent="0.25">
      <c r="C58" s="12"/>
    </row>
    <row r="59" spans="1:6" x14ac:dyDescent="0.25">
      <c r="C59" s="12"/>
    </row>
    <row r="60" spans="1:6" x14ac:dyDescent="0.25">
      <c r="C60" s="12"/>
    </row>
    <row r="61" spans="1:6" x14ac:dyDescent="0.25">
      <c r="C61" s="12"/>
    </row>
    <row r="62" spans="1:6" x14ac:dyDescent="0.25">
      <c r="C62" s="12"/>
    </row>
    <row r="63" spans="1:6" x14ac:dyDescent="0.25">
      <c r="C63" s="12"/>
    </row>
    <row r="64" spans="1:6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</row>
    <row r="88" spans="3:8" x14ac:dyDescent="0.25">
      <c r="C88" s="2"/>
    </row>
    <row r="89" spans="3:8" x14ac:dyDescent="0.25">
      <c r="C89" s="2"/>
    </row>
    <row r="90" spans="3:8" x14ac:dyDescent="0.25">
      <c r="C90" s="2"/>
    </row>
    <row r="91" spans="3:8" x14ac:dyDescent="0.25">
      <c r="C91" s="2"/>
    </row>
    <row r="92" spans="3:8" x14ac:dyDescent="0.25">
      <c r="C92" s="2"/>
    </row>
    <row r="93" spans="3:8" x14ac:dyDescent="0.25">
      <c r="C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3:G47 G8 H16:H20 G12:G26">
    <cfRule type="containsText" dxfId="37" priority="121" operator="containsText" text="New Tag Required">
      <formula>NOT(ISERROR(SEARCH("New Tag Required",G8)))</formula>
    </cfRule>
  </conditionalFormatting>
  <conditionalFormatting sqref="D6 D10 D8 D12:D93">
    <cfRule type="containsText" dxfId="36" priority="120" operator="containsText" text="Yes">
      <formula>NOT(ISERROR(SEARCH("Yes",D6)))</formula>
    </cfRule>
  </conditionalFormatting>
  <conditionalFormatting sqref="H33:H93 H194:H415 H8 H12:H15 H21:H26">
    <cfRule type="containsText" dxfId="35" priority="108" operator="containsText" text="New Sign Required">
      <formula>NOT(ISERROR(SEARCH("New Sign Required",H8)))</formula>
    </cfRule>
  </conditionalFormatting>
  <conditionalFormatting sqref="G33:G93 G8:H8 G12:H26">
    <cfRule type="containsText" dxfId="34" priority="107" operator="containsText" text="Action Required">
      <formula>NOT(ISERROR(SEARCH("Action Required",G8)))</formula>
    </cfRule>
  </conditionalFormatting>
  <conditionalFormatting sqref="H33:H93">
    <cfRule type="containsText" dxfId="33" priority="106" operator="containsText" text="Action Required">
      <formula>NOT(ISERROR(SEARCH("Action Required",H33)))</formula>
    </cfRule>
  </conditionalFormatting>
  <conditionalFormatting sqref="G6 G29:G32">
    <cfRule type="containsText" dxfId="32" priority="48" operator="containsText" text="New Tag Required">
      <formula>NOT(ISERROR(SEARCH("New Tag Required",G6)))</formula>
    </cfRule>
  </conditionalFormatting>
  <conditionalFormatting sqref="H6 H29:H32">
    <cfRule type="containsText" dxfId="31" priority="46" operator="containsText" text="New Sign Required">
      <formula>NOT(ISERROR(SEARCH("New Sign Required",H6)))</formula>
    </cfRule>
  </conditionalFormatting>
  <conditionalFormatting sqref="G6 G29:G32">
    <cfRule type="containsText" dxfId="30" priority="45" operator="containsText" text="Action Required">
      <formula>NOT(ISERROR(SEARCH("Action Required",G6)))</formula>
    </cfRule>
  </conditionalFormatting>
  <conditionalFormatting sqref="H6 H29:H32">
    <cfRule type="containsText" dxfId="29" priority="44" operator="containsText" text="Action Required">
      <formula>NOT(ISERROR(SEARCH("Action Required",H6)))</formula>
    </cfRule>
  </conditionalFormatting>
  <conditionalFormatting sqref="G6">
    <cfRule type="containsText" dxfId="28" priority="43" operator="containsText" text="New Tag Required">
      <formula>NOT(ISERROR(SEARCH("New Tag Required",G6)))</formula>
    </cfRule>
  </conditionalFormatting>
  <conditionalFormatting sqref="D6">
    <cfRule type="containsText" dxfId="27" priority="42" operator="containsText" text="Yes">
      <formula>NOT(ISERROR(SEARCH("Yes",D6)))</formula>
    </cfRule>
  </conditionalFormatting>
  <conditionalFormatting sqref="G6">
    <cfRule type="containsText" dxfId="26" priority="41" operator="containsText" text="Action Required">
      <formula>NOT(ISERROR(SEARCH("Action Required",G6)))</formula>
    </cfRule>
  </conditionalFormatting>
  <conditionalFormatting sqref="D94:D193">
    <cfRule type="containsText" dxfId="25" priority="40" operator="containsText" text="Yes">
      <formula>NOT(ISERROR(SEARCH("Yes",D94)))</formula>
    </cfRule>
  </conditionalFormatting>
  <conditionalFormatting sqref="H94:H193">
    <cfRule type="containsText" dxfId="24" priority="39" operator="containsText" text="New Sign Required">
      <formula>NOT(ISERROR(SEARCH("New Sign Required",H94)))</formula>
    </cfRule>
  </conditionalFormatting>
  <conditionalFormatting sqref="G94:G193">
    <cfRule type="containsText" dxfId="23" priority="38" operator="containsText" text="Action Required">
      <formula>NOT(ISERROR(SEARCH("Action Required",G94)))</formula>
    </cfRule>
  </conditionalFormatting>
  <conditionalFormatting sqref="H94:H193">
    <cfRule type="containsText" dxfId="22" priority="37" operator="containsText" text="Action Required">
      <formula>NOT(ISERROR(SEARCH("Action Required",H94)))</formula>
    </cfRule>
  </conditionalFormatting>
  <conditionalFormatting sqref="D11">
    <cfRule type="containsText" dxfId="21" priority="34" operator="containsText" text="Yes">
      <formula>NOT(ISERROR(SEARCH("Yes",D11)))</formula>
    </cfRule>
  </conditionalFormatting>
  <conditionalFormatting sqref="D7 D9">
    <cfRule type="containsText" dxfId="20" priority="23" operator="containsText" text="Yes">
      <formula>NOT(ISERROR(SEARCH("Yes",D7)))</formula>
    </cfRule>
  </conditionalFormatting>
  <conditionalFormatting sqref="G7 G9">
    <cfRule type="containsText" dxfId="19" priority="22" operator="containsText" text="New Tag Required">
      <formula>NOT(ISERROR(SEARCH("New Tag Required",G7)))</formula>
    </cfRule>
  </conditionalFormatting>
  <conditionalFormatting sqref="H7 H9">
    <cfRule type="containsText" dxfId="18" priority="21" operator="containsText" text="New Sign Required">
      <formula>NOT(ISERROR(SEARCH("New Sign Required",H7)))</formula>
    </cfRule>
  </conditionalFormatting>
  <conditionalFormatting sqref="G7 G9">
    <cfRule type="containsText" dxfId="17" priority="20" operator="containsText" text="Action Required">
      <formula>NOT(ISERROR(SEARCH("Action Required",G7)))</formula>
    </cfRule>
  </conditionalFormatting>
  <conditionalFormatting sqref="H7 H9">
    <cfRule type="containsText" dxfId="16" priority="19" operator="containsText" text="Action Required">
      <formula>NOT(ISERROR(SEARCH("Action Required",H7)))</formula>
    </cfRule>
  </conditionalFormatting>
  <conditionalFormatting sqref="G10">
    <cfRule type="containsText" dxfId="15" priority="18" operator="containsText" text="New Tag Required">
      <formula>NOT(ISERROR(SEARCH("New Tag Required",G10)))</formula>
    </cfRule>
  </conditionalFormatting>
  <conditionalFormatting sqref="H10">
    <cfRule type="containsText" dxfId="14" priority="17" operator="containsText" text="New Sign Required">
      <formula>NOT(ISERROR(SEARCH("New Sign Required",H10)))</formula>
    </cfRule>
  </conditionalFormatting>
  <conditionalFormatting sqref="G10">
    <cfRule type="containsText" dxfId="13" priority="16" operator="containsText" text="Action Required">
      <formula>NOT(ISERROR(SEARCH("Action Required",G10)))</formula>
    </cfRule>
  </conditionalFormatting>
  <conditionalFormatting sqref="H10">
    <cfRule type="containsText" dxfId="12" priority="15" operator="containsText" text="Action Required">
      <formula>NOT(ISERROR(SEARCH("Action Required",H10)))</formula>
    </cfRule>
  </conditionalFormatting>
  <conditionalFormatting sqref="J2:N2">
    <cfRule type="cellIs" dxfId="11" priority="14" operator="notEqual">
      <formula>0</formula>
    </cfRule>
  </conditionalFormatting>
  <conditionalFormatting sqref="J6:J25">
    <cfRule type="cellIs" dxfId="10" priority="13" operator="equal">
      <formula>0</formula>
    </cfRule>
  </conditionalFormatting>
  <conditionalFormatting sqref="M6:M25">
    <cfRule type="cellIs" dxfId="9" priority="12" operator="equal">
      <formula>0</formula>
    </cfRule>
  </conditionalFormatting>
  <conditionalFormatting sqref="M6:M25 J6:J25">
    <cfRule type="cellIs" dxfId="8" priority="9" operator="equal">
      <formula>"In Progress"</formula>
    </cfRule>
    <cfRule type="cellIs" dxfId="7" priority="10" operator="equal">
      <formula>"Log Issues"</formula>
    </cfRule>
    <cfRule type="cellIs" dxfId="6" priority="11" operator="equal">
      <formula>"N/A"</formula>
    </cfRule>
  </conditionalFormatting>
  <conditionalFormatting sqref="K6:L13 K17:L17 K19:L20">
    <cfRule type="expression" dxfId="5" priority="8">
      <formula>$J6="Log Issues"</formula>
    </cfRule>
  </conditionalFormatting>
  <conditionalFormatting sqref="N6:N13 N17 N19:N20">
    <cfRule type="expression" dxfId="4" priority="7">
      <formula>$M6="Log Issues"</formula>
    </cfRule>
  </conditionalFormatting>
  <conditionalFormatting sqref="G11">
    <cfRule type="containsText" dxfId="3" priority="6" operator="containsText" text="New Tag Required">
      <formula>NOT(ISERROR(SEARCH("New Tag Required",G11)))</formula>
    </cfRule>
  </conditionalFormatting>
  <conditionalFormatting sqref="H11">
    <cfRule type="containsText" dxfId="2" priority="5" operator="containsText" text="New Sign Required">
      <formula>NOT(ISERROR(SEARCH("New Sign Required",H11)))</formula>
    </cfRule>
  </conditionalFormatting>
  <conditionalFormatting sqref="G11">
    <cfRule type="containsText" dxfId="1" priority="4" operator="containsText" text="Action Required">
      <formula>NOT(ISERROR(SEARCH("Action Required",G11)))</formula>
    </cfRule>
  </conditionalFormatting>
  <conditionalFormatting sqref="H11">
    <cfRule type="containsText" dxfId="0" priority="3" operator="containsText" text="Action Required">
      <formula>NOT(ISERROR(SEARCH("Action Required",H11)))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68">
      <formula1>YesNo</formula1>
    </dataValidation>
    <dataValidation type="list" allowBlank="1" showInputMessage="1" showErrorMessage="1" sqref="H194:H39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H29:H193 H6:H15 H21:H26</xm:sqref>
        </x14:dataValidation>
        <x14:dataValidation type="list" allowBlank="1" showInputMessage="1" showErrorMessage="1">
          <x14:formula1>
            <xm:f>Lookup!$A$1:$A$4</xm:f>
          </x14:formula1>
          <xm:sqref>G29:G193 G6:G15 G16:H20 G21:G26</xm:sqref>
        </x14:dataValidation>
        <x14:dataValidation type="list" allowBlank="1" showInputMessage="1">
          <x14:formula1>
            <xm:f>Lookup!$E$1:$E$40</xm:f>
          </x14:formula1>
          <xm:sqref>C6:C193</xm:sqref>
        </x14:dataValidation>
        <x14:dataValidation type="list" allowBlank="1" showInputMessage="1" showErrorMessage="1">
          <x14:formula1>
            <xm:f>[1]Lookup!#REF!</xm:f>
          </x14:formula1>
          <xm:sqref>O6:O13 O17 O19:O20</xm:sqref>
        </x14:dataValidation>
        <x14:dataValidation type="list" allowBlank="1" showInputMessage="1" showErrorMessage="1">
          <x14:formula1>
            <xm:f>Lookup!$F:$F</xm:f>
          </x14:formula1>
          <xm:sqref>M6:M25 J6:J25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Cooperstown E Residence Hall #06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Wildcat Lodge Residence Hall #04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0133</v>
      </c>
      <c r="B125" s="4" t="str">
        <f>([2]UKBuilding_List!B125)</f>
        <v>Cooperstown Bldg D</v>
      </c>
    </row>
    <row r="126" spans="1:2" x14ac:dyDescent="0.25">
      <c r="A126" s="3" t="str">
        <f>([2]UKBuilding_List!A126)</f>
        <v>0134</v>
      </c>
      <c r="B126" s="4" t="str">
        <f>([2]UKBuilding_List!B126)</f>
        <v>Cooperstown Bldg E</v>
      </c>
    </row>
    <row r="127" spans="1:2" x14ac:dyDescent="0.25">
      <c r="A127" s="3" t="str">
        <f>([2]UKBuilding_List!A127)</f>
        <v>0135</v>
      </c>
      <c r="B127" s="4" t="str">
        <f>([2]UKBuilding_List!B127)</f>
        <v>Cooperstown Bldg F</v>
      </c>
    </row>
    <row r="128" spans="1:2" x14ac:dyDescent="0.25">
      <c r="A128" s="3" t="str">
        <f>([2]UKBuilding_List!A128)</f>
        <v>0136</v>
      </c>
      <c r="B128" s="4" t="str">
        <f>([2]UKBuilding_List!B128)</f>
        <v>Cooperstown Bldg G</v>
      </c>
    </row>
    <row r="129" spans="1:2" x14ac:dyDescent="0.25">
      <c r="A129" s="3" t="str">
        <f>([2]UKBuilding_List!A129)</f>
        <v>0137</v>
      </c>
      <c r="B129" s="4" t="str">
        <f>([2]UKBuilding_List!B129)</f>
        <v>Alpha Gamma Rho Fraternity</v>
      </c>
    </row>
    <row r="130" spans="1:2" x14ac:dyDescent="0.25">
      <c r="A130" s="3" t="str">
        <f>([2]UKBuilding_List!A130)</f>
        <v>0138</v>
      </c>
      <c r="B130" s="4" t="str">
        <f>([2]UKBuilding_List!B130)</f>
        <v>Phi Sigma Kappa Fraternity</v>
      </c>
    </row>
    <row r="131" spans="1:2" x14ac:dyDescent="0.25">
      <c r="A131" s="3" t="str">
        <f>([2]UKBuilding_List!A131)</f>
        <v>0140</v>
      </c>
      <c r="B131" s="4" t="str">
        <f>([2]UKBuilding_List!B131)</f>
        <v>Kappa Sigma Fraternity</v>
      </c>
    </row>
    <row r="132" spans="1:2" x14ac:dyDescent="0.25">
      <c r="A132" s="3" t="str">
        <f>([2]UKBuilding_List!A132)</f>
        <v>0141</v>
      </c>
      <c r="B132" s="4" t="str">
        <f>([2]UKBuilding_List!B132)</f>
        <v>New Farmhouse Fraternity</v>
      </c>
    </row>
    <row r="133" spans="1:2" x14ac:dyDescent="0.25">
      <c r="A133" s="3" t="str">
        <f>([2]UKBuilding_List!A133)</f>
        <v>0142</v>
      </c>
      <c r="B133" s="4" t="str">
        <f>([2]UKBuilding_List!B133)</f>
        <v>Farmhouse Fraternity</v>
      </c>
    </row>
    <row r="134" spans="1:2" x14ac:dyDescent="0.25">
      <c r="A134" s="3" t="str">
        <f>([2]UKBuilding_List!A134)</f>
        <v>0143</v>
      </c>
      <c r="B134" s="4" t="str">
        <f>([2]UKBuilding_List!B134)</f>
        <v>Blanding II</v>
      </c>
    </row>
    <row r="135" spans="1:2" x14ac:dyDescent="0.25">
      <c r="A135" s="3" t="str">
        <f>([2]UKBuilding_List!A135)</f>
        <v>0144</v>
      </c>
      <c r="B135" s="4" t="str">
        <f>([2]UKBuilding_List!B135)</f>
        <v>Blanding III</v>
      </c>
    </row>
    <row r="136" spans="1:2" x14ac:dyDescent="0.25">
      <c r="A136" s="3" t="str">
        <f>([2]UKBuilding_List!A136)</f>
        <v>0145</v>
      </c>
      <c r="B136" s="4" t="str">
        <f>([2]UKBuilding_List!B136)</f>
        <v>Blanding Tower</v>
      </c>
    </row>
    <row r="137" spans="1:2" x14ac:dyDescent="0.25">
      <c r="A137" s="3" t="str">
        <f>([2]UKBuilding_List!A137)</f>
        <v>0146</v>
      </c>
      <c r="B137" s="4" t="str">
        <f>([2]UKBuilding_List!B137)</f>
        <v>Blanding IV</v>
      </c>
    </row>
    <row r="138" spans="1:2" x14ac:dyDescent="0.25">
      <c r="A138" s="3" t="str">
        <f>([2]UKBuilding_List!A138)</f>
        <v>0147</v>
      </c>
      <c r="B138" s="4" t="str">
        <f>([2]UKBuilding_List!B138)</f>
        <v>Complex Commons</v>
      </c>
    </row>
    <row r="139" spans="1:2" x14ac:dyDescent="0.25">
      <c r="A139" s="3" t="str">
        <f>([2]UKBuilding_List!A139)</f>
        <v>0148</v>
      </c>
      <c r="B139" s="4" t="str">
        <f>([2]UKBuilding_List!B139)</f>
        <v>Kirwan IV</v>
      </c>
    </row>
    <row r="140" spans="1:2" x14ac:dyDescent="0.25">
      <c r="A140" s="3" t="str">
        <f>([2]UKBuilding_List!A140)</f>
        <v>0149</v>
      </c>
      <c r="B140" s="4" t="str">
        <f>([2]UKBuilding_List!B140)</f>
        <v>Kirwan Tower</v>
      </c>
    </row>
    <row r="141" spans="1:2" x14ac:dyDescent="0.25">
      <c r="A141" s="3" t="str">
        <f>([2]UKBuilding_List!A141)</f>
        <v>0150</v>
      </c>
      <c r="B141" s="4" t="str">
        <f>([2]UKBuilding_List!B141)</f>
        <v>Kirwan III</v>
      </c>
    </row>
    <row r="142" spans="1:2" x14ac:dyDescent="0.25">
      <c r="A142" s="3" t="str">
        <f>([2]UKBuilding_List!A142)</f>
        <v>0151</v>
      </c>
      <c r="B142" s="4" t="str">
        <f>([2]UKBuilding_List!B142)</f>
        <v>Kirwan II</v>
      </c>
    </row>
    <row r="143" spans="1:2" x14ac:dyDescent="0.25">
      <c r="A143" s="3" t="str">
        <f>([2]UKBuilding_List!A143)</f>
        <v>0152</v>
      </c>
      <c r="B143" s="4" t="str">
        <f>([2]UKBuilding_List!B143)</f>
        <v>Kirwan I</v>
      </c>
    </row>
    <row r="144" spans="1:2" x14ac:dyDescent="0.25">
      <c r="A144" s="3" t="str">
        <f>([2]UKBuilding_List!A144)</f>
        <v>0153</v>
      </c>
      <c r="B144" s="4" t="str">
        <f>([2]UKBuilding_List!B144)</f>
        <v>Blanding I</v>
      </c>
    </row>
    <row r="145" spans="1:2" x14ac:dyDescent="0.25">
      <c r="A145" s="3" t="str">
        <f>([2]UKBuilding_List!A145)</f>
        <v>0154</v>
      </c>
      <c r="B145" s="4" t="str">
        <f>([2]UKBuilding_List!B145)</f>
        <v>Head House</v>
      </c>
    </row>
    <row r="146" spans="1:2" x14ac:dyDescent="0.25">
      <c r="A146" s="3" t="str">
        <f>([2]UKBuilding_List!A146)</f>
        <v>0155</v>
      </c>
      <c r="B146" s="4" t="str">
        <f>([2]UKBuilding_List!B146)</f>
        <v>Greenhouse No 2</v>
      </c>
    </row>
    <row r="147" spans="1:2" x14ac:dyDescent="0.25">
      <c r="A147" s="3" t="str">
        <f>([2]UKBuilding_List!A147)</f>
        <v>0156</v>
      </c>
      <c r="B147" s="4" t="str">
        <f>([2]UKBuilding_List!B147)</f>
        <v>Greenhouse No 4</v>
      </c>
    </row>
    <row r="148" spans="1:2" x14ac:dyDescent="0.25">
      <c r="A148" s="3" t="str">
        <f>([2]UKBuilding_List!A148)</f>
        <v>0157</v>
      </c>
      <c r="B148" s="4" t="str">
        <f>([2]UKBuilding_List!B148)</f>
        <v>Greenhouse No 7</v>
      </c>
    </row>
    <row r="149" spans="1:2" x14ac:dyDescent="0.25">
      <c r="A149" s="3" t="str">
        <f>([2]UKBuilding_List!A149)</f>
        <v>0158</v>
      </c>
      <c r="B149" s="4" t="str">
        <f>([2]UKBuilding_List!B149)</f>
        <v>Greenhouse No 5</v>
      </c>
    </row>
    <row r="150" spans="1:2" x14ac:dyDescent="0.25">
      <c r="A150" s="3" t="str">
        <f>([2]UKBuilding_List!A150)</f>
        <v>0159</v>
      </c>
      <c r="B150" s="4" t="str">
        <f>([2]UKBuilding_List!B150)</f>
        <v>Greenhouse No 3</v>
      </c>
    </row>
    <row r="151" spans="1:2" x14ac:dyDescent="0.25">
      <c r="A151" s="3" t="str">
        <f>([2]UKBuilding_List!A151)</f>
        <v>0160</v>
      </c>
      <c r="B151" s="4" t="str">
        <f>([2]UKBuilding_List!B151)</f>
        <v>Greenhouse No 1</v>
      </c>
    </row>
    <row r="152" spans="1:2" x14ac:dyDescent="0.25">
      <c r="A152" s="3" t="str">
        <f>([2]UKBuilding_List!A152)</f>
        <v>0161</v>
      </c>
      <c r="B152" s="4" t="str">
        <f>([2]UKBuilding_List!B152)</f>
        <v>Greenhouse No 9</v>
      </c>
    </row>
    <row r="153" spans="1:2" x14ac:dyDescent="0.25">
      <c r="A153" s="3" t="str">
        <f>([2]UKBuilding_List!A153)</f>
        <v>0162</v>
      </c>
      <c r="B153" s="4" t="str">
        <f>([2]UKBuilding_List!B153)</f>
        <v>Greenhouse No 11</v>
      </c>
    </row>
    <row r="154" spans="1:2" x14ac:dyDescent="0.25">
      <c r="A154" s="3" t="str">
        <f>([2]UKBuilding_List!A154)</f>
        <v>0163</v>
      </c>
      <c r="B154" s="4" t="str">
        <f>([2]UKBuilding_List!B154)</f>
        <v>Greenhouse No 6</v>
      </c>
    </row>
    <row r="155" spans="1:2" x14ac:dyDescent="0.25">
      <c r="A155" s="3" t="str">
        <f>([2]UKBuilding_List!A155)</f>
        <v>0164</v>
      </c>
      <c r="B155" s="4" t="str">
        <f>([2]UKBuilding_List!B155)</f>
        <v>Greenhouse No 12</v>
      </c>
    </row>
    <row r="156" spans="1:2" x14ac:dyDescent="0.25">
      <c r="A156" s="3" t="str">
        <f>([2]UKBuilding_List!A156)</f>
        <v>0166</v>
      </c>
      <c r="B156" s="4" t="str">
        <f>([2]UKBuilding_List!B156)</f>
        <v>Guardhouse Administration Drive</v>
      </c>
    </row>
    <row r="157" spans="1:2" x14ac:dyDescent="0.25">
      <c r="A157" s="3" t="str">
        <f>([2]UKBuilding_List!A157)</f>
        <v>0167</v>
      </c>
      <c r="B157" s="4" t="str">
        <f>([2]UKBuilding_List!B157)</f>
        <v>Guardhouse Funkhouser</v>
      </c>
    </row>
    <row r="158" spans="1:2" x14ac:dyDescent="0.25">
      <c r="A158" s="3" t="str">
        <f>([2]UKBuilding_List!A158)</f>
        <v>0170</v>
      </c>
      <c r="B158" s="4" t="str">
        <f>([2]UKBuilding_List!B158)</f>
        <v>Guardhouse Student Center</v>
      </c>
    </row>
    <row r="159" spans="1:2" x14ac:dyDescent="0.25">
      <c r="A159" s="3" t="str">
        <f>([2]UKBuilding_List!A159)</f>
        <v>0173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0175</v>
      </c>
      <c r="B160" s="4" t="str">
        <f>([2]UKBuilding_List!B160)</f>
        <v>Guardhouse Med Plaza</v>
      </c>
    </row>
    <row r="161" spans="1:2" x14ac:dyDescent="0.25">
      <c r="A161" s="3" t="str">
        <f>([2]UKBuilding_List!A161)</f>
        <v>0176</v>
      </c>
      <c r="B161" s="4" t="str">
        <f>([2]UKBuilding_List!B161)</f>
        <v>Guardhouse Ky Clinic</v>
      </c>
    </row>
    <row r="162" spans="1:2" x14ac:dyDescent="0.25">
      <c r="A162" s="3" t="str">
        <f>([2]UKBuilding_List!A162)</f>
        <v>0177</v>
      </c>
      <c r="B162" s="4" t="str">
        <f>([2]UKBuilding_List!B162)</f>
        <v>Residence Motor Pool</v>
      </c>
    </row>
    <row r="163" spans="1:2" x14ac:dyDescent="0.25">
      <c r="A163" s="3" t="str">
        <f>([2]UKBuilding_List!A163)</f>
        <v>0178</v>
      </c>
      <c r="B163" s="4" t="str">
        <f>([2]UKBuilding_List!B163)</f>
        <v>Guardhouse Young Library</v>
      </c>
    </row>
    <row r="164" spans="1:2" x14ac:dyDescent="0.25">
      <c r="A164" s="3" t="str">
        <f>([2]UKBuilding_List!A164)</f>
        <v>0182</v>
      </c>
      <c r="B164" s="4" t="str">
        <f>([2]UKBuilding_List!B164)</f>
        <v>Isolation Barn Incinerator</v>
      </c>
    </row>
    <row r="165" spans="1:2" x14ac:dyDescent="0.25">
      <c r="A165" s="3" t="str">
        <f>([2]UKBuilding_List!A165)</f>
        <v>0183</v>
      </c>
      <c r="B165" s="4" t="str">
        <f>([2]UKBuilding_List!B165)</f>
        <v>Isolation Barn</v>
      </c>
    </row>
    <row r="166" spans="1:2" x14ac:dyDescent="0.25">
      <c r="A166" s="3" t="str">
        <f>([2]UKBuilding_List!A166)</f>
        <v>0184</v>
      </c>
      <c r="B166" s="4" t="str">
        <f>([2]UKBuilding_List!B166)</f>
        <v>Agricultural Machine Research Lab</v>
      </c>
    </row>
    <row r="167" spans="1:2" x14ac:dyDescent="0.25">
      <c r="A167" s="3" t="str">
        <f>([2]UKBuilding_List!A167)</f>
        <v>0185</v>
      </c>
      <c r="B167" s="4" t="str">
        <f>([2]UKBuilding_List!B167)</f>
        <v>Garage by Motor Pool Residence</v>
      </c>
    </row>
    <row r="168" spans="1:2" x14ac:dyDescent="0.25">
      <c r="A168" s="3" t="str">
        <f>([2]UKBuilding_List!A168)</f>
        <v>0187</v>
      </c>
      <c r="B168" s="4" t="str">
        <f>([2]UKBuilding_List!B168)</f>
        <v>Bus Shelter #5</v>
      </c>
    </row>
    <row r="169" spans="1:2" x14ac:dyDescent="0.25">
      <c r="A169" s="3" t="str">
        <f>([2]UKBuilding_List!A169)</f>
        <v>0189</v>
      </c>
      <c r="B169" s="4" t="str">
        <f>([2]UKBuilding_List!B169)</f>
        <v>Shawneetown Bldg A</v>
      </c>
    </row>
    <row r="170" spans="1:2" x14ac:dyDescent="0.25">
      <c r="A170" s="3" t="str">
        <f>([2]UKBuilding_List!A170)</f>
        <v>0190</v>
      </c>
      <c r="B170" s="4" t="str">
        <f>([2]UKBuilding_List!B170)</f>
        <v>Shawneetown Bldg B</v>
      </c>
    </row>
    <row r="171" spans="1:2" x14ac:dyDescent="0.25">
      <c r="A171" s="3" t="str">
        <f>([2]UKBuilding_List!A171)</f>
        <v>0191</v>
      </c>
      <c r="B171" s="4" t="str">
        <f>([2]UKBuilding_List!B171)</f>
        <v>Shawneetown Bldg D</v>
      </c>
    </row>
    <row r="172" spans="1:2" x14ac:dyDescent="0.25">
      <c r="A172" s="3" t="str">
        <f>([2]UKBuilding_List!A172)</f>
        <v>0192</v>
      </c>
      <c r="B172" s="4" t="str">
        <f>([2]UKBuilding_List!B172)</f>
        <v>Shawneetown Bldg F</v>
      </c>
    </row>
    <row r="173" spans="1:2" x14ac:dyDescent="0.25">
      <c r="A173" s="3" t="str">
        <f>([2]UKBuilding_List!A173)</f>
        <v>0193</v>
      </c>
      <c r="B173" s="4" t="str">
        <f>([2]UKBuilding_List!B173)</f>
        <v>Shawneetown Bldg E</v>
      </c>
    </row>
    <row r="174" spans="1:2" x14ac:dyDescent="0.25">
      <c r="A174" s="3" t="str">
        <f>([2]UKBuilding_List!A174)</f>
        <v>0194</v>
      </c>
      <c r="B174" s="4" t="str">
        <f>([2]UKBuilding_List!B174)</f>
        <v>Shawneetown Bldg C</v>
      </c>
    </row>
    <row r="175" spans="1:2" x14ac:dyDescent="0.25">
      <c r="A175" s="3" t="str">
        <f>([2]UKBuilding_List!A175)</f>
        <v>0197</v>
      </c>
      <c r="B175" s="4" t="str">
        <f>([2]UKBuilding_List!B175)</f>
        <v>Parking Garage No 1</v>
      </c>
    </row>
    <row r="176" spans="1:2" x14ac:dyDescent="0.25">
      <c r="A176" s="3" t="str">
        <f>([2]UKBuilding_List!A176)</f>
        <v>0198</v>
      </c>
      <c r="B176" s="4" t="str">
        <f>([2]UKBuilding_List!B176)</f>
        <v>Parking Garage No 2</v>
      </c>
    </row>
    <row r="177" spans="1:2" x14ac:dyDescent="0.25">
      <c r="A177" s="3" t="str">
        <f>([2]UKBuilding_List!A177)</f>
        <v>0199</v>
      </c>
      <c r="B177" s="4" t="str">
        <f>([2]UKBuilding_List!B177)</f>
        <v>Parking Garage No 3</v>
      </c>
    </row>
    <row r="178" spans="1:2" x14ac:dyDescent="0.25">
      <c r="A178" s="3" t="str">
        <f>([2]UKBuilding_List!A178)</f>
        <v>0200</v>
      </c>
      <c r="B178" s="4" t="str">
        <f>([2]UKBuilding_List!B178)</f>
        <v>Wethington Allied Health Building</v>
      </c>
    </row>
    <row r="179" spans="1:2" x14ac:dyDescent="0.25">
      <c r="A179" s="3" t="str">
        <f>([2]UKBuilding_List!A179)</f>
        <v>0202</v>
      </c>
      <c r="B179" s="4" t="str">
        <f>([2]UKBuilding_List!B179)</f>
        <v>Parking Garage No 5</v>
      </c>
    </row>
    <row r="180" spans="1:2" x14ac:dyDescent="0.25">
      <c r="A180" s="3" t="str">
        <f>([2]UKBuilding_List!A180)</f>
        <v>0204</v>
      </c>
      <c r="B180" s="4" t="str">
        <f>([2]UKBuilding_List!B180)</f>
        <v>Cooling Plant #2</v>
      </c>
    </row>
    <row r="181" spans="1:2" x14ac:dyDescent="0.25">
      <c r="A181" s="3" t="str">
        <f>([2]UKBuilding_List!A181)</f>
        <v>0207</v>
      </c>
      <c r="B181" s="4" t="str">
        <f>([2]UKBuilding_List!B181)</f>
        <v>Arts Metal Building</v>
      </c>
    </row>
    <row r="182" spans="1:2" x14ac:dyDescent="0.25">
      <c r="A182" s="3" t="str">
        <f>([2]UKBuilding_List!A182)</f>
        <v>0209</v>
      </c>
      <c r="B182" s="4" t="str">
        <f>([2]UKBuilding_List!B182)</f>
        <v>Centrifuge Building</v>
      </c>
    </row>
    <row r="183" spans="1:2" x14ac:dyDescent="0.25">
      <c r="A183" s="3" t="str">
        <f>([2]UKBuilding_List!A183)</f>
        <v>0210</v>
      </c>
      <c r="B183" s="4" t="str">
        <f>([2]UKBuilding_List!B183)</f>
        <v>Reynolds Warehouse #4</v>
      </c>
    </row>
    <row r="184" spans="1:2" x14ac:dyDescent="0.25">
      <c r="A184" s="3" t="str">
        <f>([2]UKBuilding_List!A184)</f>
        <v>0211</v>
      </c>
      <c r="B184" s="4" t="str">
        <f>([2]UKBuilding_List!B184)</f>
        <v>Maxwell Place Garage</v>
      </c>
    </row>
    <row r="185" spans="1:2" x14ac:dyDescent="0.25">
      <c r="A185" s="3" t="str">
        <f>([2]UKBuilding_List!A185)</f>
        <v>0212</v>
      </c>
      <c r="B185" s="4" t="str">
        <f>([2]UKBuilding_List!B185)</f>
        <v>Lancaster Aquatics</v>
      </c>
    </row>
    <row r="186" spans="1:2" x14ac:dyDescent="0.25">
      <c r="A186" s="3" t="str">
        <f>([2]UKBuilding_List!A186)</f>
        <v>0213</v>
      </c>
      <c r="B186" s="4" t="str">
        <f>([2]UKBuilding_List!B186)</f>
        <v>Boone Tennis Center</v>
      </c>
    </row>
    <row r="187" spans="1:2" x14ac:dyDescent="0.25">
      <c r="A187" s="3" t="str">
        <f>([2]UKBuilding_List!A187)</f>
        <v>0214</v>
      </c>
      <c r="B187" s="4" t="str">
        <f>([2]UKBuilding_List!B187)</f>
        <v>Flammable Storage Building</v>
      </c>
    </row>
    <row r="188" spans="1:2" x14ac:dyDescent="0.25">
      <c r="A188" s="3" t="str">
        <f>([2]UKBuilding_List!A188)</f>
        <v>0215</v>
      </c>
      <c r="B188" s="4" t="str">
        <f>([2]UKBuilding_List!B188)</f>
        <v>W. P. Garrigus Building</v>
      </c>
    </row>
    <row r="189" spans="1:2" x14ac:dyDescent="0.25">
      <c r="A189" s="3" t="str">
        <f>([2]UKBuilding_List!A189)</f>
        <v>0216</v>
      </c>
      <c r="B189" s="4" t="str">
        <f>([2]UKBuilding_List!B189)</f>
        <v>Multi-Disciplinary Research Lab #3</v>
      </c>
    </row>
    <row r="190" spans="1:2" x14ac:dyDescent="0.25">
      <c r="A190" s="3" t="str">
        <f>([2]UKBuilding_List!A190)</f>
        <v>0217</v>
      </c>
      <c r="B190" s="4" t="str">
        <f>([2]UKBuilding_List!B190)</f>
        <v>Electric Substation #2</v>
      </c>
    </row>
    <row r="191" spans="1:2" x14ac:dyDescent="0.25">
      <c r="A191" s="3" t="str">
        <f>([2]UKBuilding_List!A191)</f>
        <v>0219</v>
      </c>
      <c r="B191" s="4" t="str">
        <f>([2]UKBuilding_List!B191)</f>
        <v>Seaton Center</v>
      </c>
    </row>
    <row r="192" spans="1:2" x14ac:dyDescent="0.25">
      <c r="A192" s="3" t="str">
        <f>([2]UKBuilding_List!A192)</f>
        <v>0220</v>
      </c>
      <c r="B192" s="4" t="str">
        <f>([2]UKBuilding_List!B192)</f>
        <v>Bernard Johnson Student Rec Ctr</v>
      </c>
    </row>
    <row r="193" spans="1:2" x14ac:dyDescent="0.25">
      <c r="A193" s="3" t="str">
        <f>([2]UKBuilding_List!A193)</f>
        <v>0222</v>
      </c>
      <c r="B193" s="4" t="str">
        <f>([2]UKBuilding_List!B193)</f>
        <v>Commonwealth Stadium</v>
      </c>
    </row>
    <row r="194" spans="1:2" x14ac:dyDescent="0.25">
      <c r="A194" s="3" t="str">
        <f>([2]UKBuilding_List!A194)</f>
        <v>0223</v>
      </c>
      <c r="B194" s="4" t="str">
        <f>([2]UKBuilding_List!B194)</f>
        <v>Warren Wright Medical Plaza</v>
      </c>
    </row>
    <row r="195" spans="1:2" x14ac:dyDescent="0.25">
      <c r="A195" s="3" t="str">
        <f>([2]UKBuilding_List!A195)</f>
        <v>0224</v>
      </c>
      <c r="B195" s="4" t="str">
        <f>([2]UKBuilding_List!B195)</f>
        <v>Lucille Caudill Little Fine Arts Library</v>
      </c>
    </row>
    <row r="196" spans="1:2" x14ac:dyDescent="0.25">
      <c r="A196" s="3" t="str">
        <f>([2]UKBuilding_List!A196)</f>
        <v>0225</v>
      </c>
      <c r="B196" s="4" t="str">
        <f>([2]UKBuilding_List!B196)</f>
        <v>T H Morgan Biological Sciences</v>
      </c>
    </row>
    <row r="197" spans="1:2" x14ac:dyDescent="0.25">
      <c r="A197" s="3" t="str">
        <f>([2]UKBuilding_List!A197)</f>
        <v>0227</v>
      </c>
      <c r="B197" s="4" t="str">
        <f>([2]UKBuilding_List!B197)</f>
        <v>Recreation Equipment Storage Building</v>
      </c>
    </row>
    <row r="198" spans="1:2" x14ac:dyDescent="0.25">
      <c r="A198" s="3" t="str">
        <f>([2]UKBuilding_List!A198)</f>
        <v>0229</v>
      </c>
      <c r="B198" s="4" t="str">
        <f>([2]UKBuilding_List!B198)</f>
        <v>Agricultural Distribution Center</v>
      </c>
    </row>
    <row r="199" spans="1:2" x14ac:dyDescent="0.25">
      <c r="A199" s="3" t="str">
        <f>([2]UKBuilding_List!A199)</f>
        <v>0230</v>
      </c>
      <c r="B199" s="4" t="str">
        <f>([2]UKBuilding_List!B199)</f>
        <v>Sanders-Brown Center on Aging</v>
      </c>
    </row>
    <row r="200" spans="1:2" x14ac:dyDescent="0.25">
      <c r="A200" s="3" t="str">
        <f>([2]UKBuilding_List!A200)</f>
        <v>0231</v>
      </c>
      <c r="B200" s="4" t="str">
        <f>([2]UKBuilding_List!B200)</f>
        <v>Farm Maintenance Storage Shed</v>
      </c>
    </row>
    <row r="201" spans="1:2" x14ac:dyDescent="0.25">
      <c r="A201" s="3" t="str">
        <f>([2]UKBuilding_List!A201)</f>
        <v>0232</v>
      </c>
      <c r="B201" s="4" t="str">
        <f>([2]UKBuilding_List!B201)</f>
        <v>College of Nursing</v>
      </c>
    </row>
    <row r="202" spans="1:2" x14ac:dyDescent="0.25">
      <c r="A202" s="3" t="str">
        <f>([2]UKBuilding_List!A202)</f>
        <v>0235</v>
      </c>
      <c r="B202" s="4" t="str">
        <f>([2]UKBuilding_List!B202)</f>
        <v>John W Oswald Building</v>
      </c>
    </row>
    <row r="203" spans="1:2" x14ac:dyDescent="0.25">
      <c r="A203" s="3" t="str">
        <f>([2]UKBuilding_List!A203)</f>
        <v>0236</v>
      </c>
      <c r="B203" s="4" t="str">
        <f>([2]UKBuilding_List!B203)</f>
        <v>Kentucky Tobacco Research and Development Center</v>
      </c>
    </row>
    <row r="204" spans="1:2" x14ac:dyDescent="0.25">
      <c r="A204" s="3" t="str">
        <f>([2]UKBuilding_List!A204)</f>
        <v>0237</v>
      </c>
      <c r="B204" s="4" t="str">
        <f>([2]UKBuilding_List!B204)</f>
        <v>Wenner-Gren Research Addition</v>
      </c>
    </row>
    <row r="205" spans="1:2" x14ac:dyDescent="0.25">
      <c r="A205" s="3" t="str">
        <f>([2]UKBuilding_List!A205)</f>
        <v>0240</v>
      </c>
      <c r="B205" s="4" t="str">
        <f>([2]UKBuilding_List!B205)</f>
        <v>468 Rose Lane</v>
      </c>
    </row>
    <row r="206" spans="1:2" x14ac:dyDescent="0.25">
      <c r="A206" s="3" t="str">
        <f>([2]UKBuilding_List!A206)</f>
        <v>0241</v>
      </c>
      <c r="B206" s="4" t="str">
        <f>([2]UKBuilding_List!B206)</f>
        <v>Singletary Center for the Arts</v>
      </c>
    </row>
    <row r="207" spans="1:2" x14ac:dyDescent="0.25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25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25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25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25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25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25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25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25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25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25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25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25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25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25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25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25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25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25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25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25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25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25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25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25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25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25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25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25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25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25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25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25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25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25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25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25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25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25">
      <c r="A245" s="3" t="str">
        <f>([2]UKBuilding_List!A245)</f>
        <v>0286</v>
      </c>
      <c r="B245" s="4" t="str">
        <f>([2]UKBuilding_List!B245)</f>
        <v>ASTeCC</v>
      </c>
    </row>
    <row r="246" spans="1:2" x14ac:dyDescent="0.25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25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25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25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25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25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25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25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25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25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25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25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25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25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25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25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25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25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25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25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25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25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25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25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25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25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25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25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25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25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25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25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25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25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25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25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25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25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25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25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25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25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25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25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25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25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25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25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25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25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25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25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25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25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25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25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25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25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25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25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25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25">
      <c r="A307" s="3" t="str">
        <f>([2]UKBuilding_List!A307)</f>
        <v>0442</v>
      </c>
      <c r="B307" s="4" t="str">
        <f>([2]UKBuilding_List!B307)</f>
        <v>Ligon House</v>
      </c>
    </row>
    <row r="308" spans="1:2" x14ac:dyDescent="0.25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25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25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25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25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25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25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25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25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25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25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25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25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25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25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25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25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25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25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25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25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25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25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25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25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25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25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25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25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25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25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25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25">
      <c r="A340" s="3" t="str">
        <f>([2]UKBuilding_List!A340)</f>
        <v>0517</v>
      </c>
      <c r="B340" s="4" t="str">
        <f>([2]UKBuilding_List!B340)</f>
        <v>College of Medicine Learning Center</v>
      </c>
    </row>
    <row r="341" spans="1:2" x14ac:dyDescent="0.25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25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25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25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25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25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25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25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25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25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25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25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25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25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25">
      <c r="A355" s="3" t="str">
        <f>([2]UKBuilding_List!A355)</f>
        <v>0602</v>
      </c>
      <c r="B355" s="4" t="str">
        <f>([2]UKBuilding_List!B355)</f>
        <v>Pavilion A</v>
      </c>
    </row>
    <row r="356" spans="1:2" x14ac:dyDescent="0.25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25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25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25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25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25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25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25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25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25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25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25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25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25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25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25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25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25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25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25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25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25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25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25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25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25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25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25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25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25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25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25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25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25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25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25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25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25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25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25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25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2013-01-22T17:53:23Z</dcterms:modified>
</cp:coreProperties>
</file>