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329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M15" i="1" l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8" i="1"/>
  <c r="J15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<sst xmlns="http://schemas.openxmlformats.org/spreadsheetml/2006/main" count="228" uniqueCount="134">
  <si>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</si>
  <si>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</si>
  <si>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</si>
  <si>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</si>
  <si>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</si>
  <si>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</si>
  <si>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</si>
  <si>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</si>
  <si>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</si>
  <si>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</si>
  <si>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</si>
  <si>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</si>
  <si>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</si>
  <si>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</si>
  <si>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</si>
  <si>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</si>
  <si>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</si>
  <si>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</si>
  <si>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</si>
  <si>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</si>
  <si>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</si>
  <si>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</si>
  <si>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</si>
  <si>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</si>
  <si>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</si>
  <si>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</si>
  <si>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</si>
  <si>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</si>
  <si>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</si>
  <si>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</si>
  <si>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</si>
  <si>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</si>
  <si>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</si>
  <si>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</si>
  <si>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</si>
  <si>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</si>
  <si>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</si>
  <si>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</si>
  <si>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</si>
  <si>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</si>
  <si>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</si>
  <si>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</si>
  <si>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</si>
  <si>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</si>
  <si>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</si>
  <si>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</si>
  <si>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</si>
  <si>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</si>
  <si>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</si>
  <si>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</si>
  <si>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</si>
  <si>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</si>
  <si>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</si>
  <si>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</si>
  <si>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</si>
  <si>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</si>
  <si>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</si>
  <si>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</si>
  <si>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</si>
  <si>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</si>
  <si>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</si>
  <si>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</si>
  <si>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</si>
  <si>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</si>
  <si>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</si>
  <si>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</si>
  <si>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</si>
  <si>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</si>
  <si>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</si>
  <si>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</si>
  <si>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</si>
  <si>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</si>
  <si>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</si>
  <si>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3292</t>
  </si>
  <si>
    <t>Pirri Equine Teaching Pavilion - Main Chance</t>
  </si>
  <si>
    <t>01</t>
  </si>
  <si>
    <t>LX-3292</t>
  </si>
  <si>
    <t>Campus ID 70 = Main Chance Farm</t>
  </si>
  <si>
    <t xml:space="preserve">Pirri Equine Teaching Pavilion </t>
  </si>
  <si>
    <t>Room Label Change: 0001 Changed To 107</t>
  </si>
  <si>
    <t>107</t>
  </si>
  <si>
    <t>100</t>
  </si>
  <si>
    <t>101</t>
  </si>
  <si>
    <t>102</t>
  </si>
  <si>
    <t>103</t>
  </si>
  <si>
    <t>104</t>
  </si>
  <si>
    <t>105</t>
  </si>
  <si>
    <t>106</t>
  </si>
  <si>
    <t>109</t>
  </si>
  <si>
    <t>CORRIDOR</t>
  </si>
  <si>
    <t>RR</t>
  </si>
  <si>
    <t>ADA RR AND SHOWER</t>
  </si>
  <si>
    <t>CLASSROOM</t>
  </si>
  <si>
    <t>EQUINE BARN</t>
  </si>
  <si>
    <t>108 is skipped</t>
  </si>
  <si>
    <t>XA100</t>
  </si>
  <si>
    <t>XA101</t>
  </si>
  <si>
    <t>MECH ROOM</t>
  </si>
  <si>
    <t>OPEN AREA OFF OF BARN</t>
  </si>
  <si>
    <t>LX-3292-01-0100</t>
  </si>
  <si>
    <t>Pirri Equine - 1st Floor Room 100</t>
  </si>
  <si>
    <t>Pirri Equine - 1st Floor Room 101</t>
  </si>
  <si>
    <t>Pirri Equine - 1st Floor Room 102</t>
  </si>
  <si>
    <t>Pirri Equine - 1st Floor Room 103</t>
  </si>
  <si>
    <t>Pirri Equine - 1st Floor Room 104</t>
  </si>
  <si>
    <t>Pirri Equine - 1st Floor Room 105</t>
  </si>
  <si>
    <t>Pirri Equine - 1st Floor Room 106</t>
  </si>
  <si>
    <t>Pirri Equine - 1st Floor Room 107</t>
  </si>
  <si>
    <t>Pirri Equine - 1st Floor Room 109</t>
  </si>
  <si>
    <t>LX-3292-01-0101</t>
  </si>
  <si>
    <t>LX-3292-01-0102</t>
  </si>
  <si>
    <t>LX-3292-01-0103</t>
  </si>
  <si>
    <t>LX-3292-01-0104</t>
  </si>
  <si>
    <t>LX-3292-01-0105</t>
  </si>
  <si>
    <t>LX-3292-01-0106</t>
  </si>
  <si>
    <t>LX-3292-01-0107</t>
  </si>
  <si>
    <t>LX-3292-01-0109</t>
  </si>
  <si>
    <t>LX-3292-01-XA100</t>
  </si>
  <si>
    <t>LX-3292-01-XA101</t>
  </si>
  <si>
    <t>Pirri Equine - 1st Floor Room XA100</t>
  </si>
  <si>
    <t>Pirri Equine - 1st Floor Room XA101</t>
  </si>
  <si>
    <t>ENTRY PORTICO</t>
  </si>
  <si>
    <t>XA102</t>
  </si>
  <si>
    <t>BARN PORTICO</t>
  </si>
  <si>
    <t>GSF</t>
  </si>
  <si>
    <t>GROSS SQUARE FOOT</t>
  </si>
  <si>
    <t>LX-3292-01-XA102</t>
  </si>
  <si>
    <t>Pirri Equine - 1st Floor Room XA102</t>
  </si>
  <si>
    <t>13,133 GSF</t>
  </si>
  <si>
    <t>LX-3292-01</t>
  </si>
  <si>
    <t>Pirri Equine - 1st Floor</t>
  </si>
  <si>
    <t>00</t>
  </si>
  <si>
    <t>0001</t>
  </si>
  <si>
    <t>Now 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</si>
</sst>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Protection="1"/>
    <xf numFmtId="49" fontId="0" fillId="0" borderId="0" xfId="0" quotePrefix="1" applyNumberFormat="1" applyFont="1" applyProtection="1">
      <protection locked="0"/>
    </xf>
    <xf numFmtId="0" fontId="0" fillId="0" borderId="0" xfId="0" applyFont="1" applyProtection="1"/>
    <xf numFmtId="49" fontId="0" fillId="0" borderId="0" xfId="0" applyNumberFormat="1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/>
    <xf numFmtId="0" fontId="0" fillId="0" borderId="0" xfId="0" applyFont="1" applyBorder="1" applyAlignment="1" applyProtection="1">
      <alignment wrapText="1"/>
    </xf>
    <xf numFmtId="14" fontId="0" fillId="0" borderId="0" xfId="0" applyNumberFormat="1" applyFont="1" applyProtection="1"/>
    <xf numFmtId="14" fontId="0" fillId="0" borderId="0" xfId="0" applyNumberFormat="1" applyFont="1" applyAlignment="1" applyProtection="1">
      <alignment wrapText="1"/>
    </xf>
    <xf numFmtId="0" fontId="24" fillId="0" borderId="0" xfId="43" applyFont="1" applyAlignment="1" applyProtection="1">
      <alignment horizontal="left"/>
    </xf>
    <xf numFmtId="49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Border="1" applyAlignment="1" applyProtection="1">
      <alignment wrapText="1"/>
    </xf>
    <xf numFmtId="14" fontId="0" fillId="0" borderId="0" xfId="0" applyNumberFormat="1" applyProtection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Bill Gatton Student Center</v>
          </cell>
          <cell r="D348" t="str">
            <v>Bill Gatton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zoomScale="90" zoomScaleNormal="90" workbookViewId="0">
      <selection activeCell="O14" sqref="O14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40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90" t="s">
        <v>73</v>
      </c>
      <c r="C1" s="90"/>
      <c r="F1" s="66" t="s">
        <v>10</v>
      </c>
      <c r="G1" s="18">
        <v>43212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customHeight="1" thickBot="1" x14ac:dyDescent="0.3">
      <c r="A2" s="65" t="s">
        <v>8</v>
      </c>
      <c r="B2" s="91" t="s">
        <v>74</v>
      </c>
      <c r="C2" s="92"/>
      <c r="F2" s="67" t="s">
        <v>12</v>
      </c>
      <c r="G2" s="22" t="s">
        <v>58</v>
      </c>
      <c r="J2" s="15">
        <f>G28-J28</f>
        <v>12</v>
      </c>
      <c r="K2" s="15">
        <f>H28-M28</f>
        <v>9</v>
      </c>
      <c r="L2" s="23"/>
      <c r="M2" s="23"/>
      <c r="N2" s="23"/>
      <c r="O2" s="24"/>
      <c r="P2" s="25"/>
    </row>
    <row r="3" spans="1:16" x14ac:dyDescent="0.25">
      <c r="B3" s="75"/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" customHeight="1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29" customFormat="1" ht="15.75" thickTop="1" x14ac:dyDescent="0.25">
      <c r="A6" s="77" t="s">
        <v>124</v>
      </c>
      <c r="B6" s="78" t="s">
        <v>75</v>
      </c>
      <c r="C6" s="79" t="s">
        <v>125</v>
      </c>
      <c r="D6" s="41" t="s">
        <v>5</v>
      </c>
      <c r="E6" s="49">
        <v>0</v>
      </c>
      <c r="F6" s="50">
        <v>13133</v>
      </c>
      <c r="G6" s="80"/>
      <c r="H6" s="77"/>
      <c r="I6" s="79"/>
      <c r="J6" s="81"/>
      <c r="K6" s="82"/>
      <c r="L6" s="77"/>
      <c r="M6" s="81"/>
      <c r="N6" s="83"/>
      <c r="O6" s="79"/>
      <c r="P6" s="41"/>
    </row>
    <row r="7" spans="1:16" s="29" customFormat="1" x14ac:dyDescent="0.25">
      <c r="A7" s="84"/>
      <c r="B7" s="85"/>
      <c r="C7" s="86"/>
      <c r="D7" s="75"/>
      <c r="E7" s="87"/>
      <c r="F7" s="87"/>
      <c r="G7" s="87"/>
      <c r="H7" s="75"/>
      <c r="I7" s="86"/>
      <c r="J7" s="88"/>
      <c r="K7" s="89"/>
      <c r="L7" s="75"/>
      <c r="M7" s="88"/>
      <c r="N7" s="89"/>
      <c r="O7" s="75"/>
      <c r="P7" s="16"/>
    </row>
    <row r="8" spans="1:16" s="41" customFormat="1" x14ac:dyDescent="0.25">
      <c r="A8" s="41" t="s">
        <v>81</v>
      </c>
      <c r="B8" s="47" t="s">
        <v>75</v>
      </c>
      <c r="C8" s="42" t="s">
        <v>50</v>
      </c>
      <c r="D8" s="41" t="s">
        <v>5</v>
      </c>
      <c r="E8" s="49">
        <v>0</v>
      </c>
      <c r="F8" s="49">
        <v>348</v>
      </c>
      <c r="G8" s="49" t="s">
        <v>3</v>
      </c>
      <c r="H8" s="41" t="s">
        <v>18</v>
      </c>
      <c r="I8" s="42" t="s">
        <v>89</v>
      </c>
      <c r="J8" s="58">
        <f>IF(G8="No Change","N/A",IF(G8="New Tag Required",Lookup!F:F,IF(G8="Remove Old Tag",Lookup!F:F,IF(G8="N/A","N/A",""))))</f>
        <v>0</v>
      </c>
      <c r="K8" s="63"/>
      <c r="M8" s="58" t="str">
        <f>IF(H8="No Change","N/A",IF(H8="New Tag Required",Lookup!F:F,IF(H8="Remove Old Sign",Lookup!F:F,IF(H8="N/A","N/A",""))))</f>
        <v/>
      </c>
      <c r="N8" s="62"/>
      <c r="O8" s="42"/>
    </row>
    <row r="9" spans="1:16" x14ac:dyDescent="0.25">
      <c r="A9" s="47" t="s">
        <v>82</v>
      </c>
      <c r="B9" s="47" t="s">
        <v>75</v>
      </c>
      <c r="C9" s="42" t="s">
        <v>50</v>
      </c>
      <c r="D9" s="41" t="s">
        <v>5</v>
      </c>
      <c r="E9" s="49">
        <v>0</v>
      </c>
      <c r="F9" s="49">
        <v>39</v>
      </c>
      <c r="G9" s="49" t="s">
        <v>3</v>
      </c>
      <c r="H9" s="41" t="s">
        <v>18</v>
      </c>
      <c r="I9" s="11" t="s">
        <v>90</v>
      </c>
    </row>
    <row r="10" spans="1:16" s="41" customFormat="1" ht="15" customHeight="1" x14ac:dyDescent="0.25">
      <c r="A10" s="47" t="s">
        <v>83</v>
      </c>
      <c r="B10" s="47" t="s">
        <v>75</v>
      </c>
      <c r="C10" s="42" t="s">
        <v>50</v>
      </c>
      <c r="D10" s="41" t="s">
        <v>5</v>
      </c>
      <c r="E10" s="49">
        <v>0</v>
      </c>
      <c r="F10" s="49">
        <v>38</v>
      </c>
      <c r="G10" s="49" t="s">
        <v>3</v>
      </c>
      <c r="H10" s="41" t="s">
        <v>18</v>
      </c>
      <c r="I10" s="42" t="s">
        <v>90</v>
      </c>
      <c r="J10" s="58">
        <f>IF(G10="No Change","N/A",IF(G10="New Tag Required",Lookup!F:F,IF(G10="Remove Old Tag",Lookup!F:F,IF(G10="N/A","N/A",""))))</f>
        <v>0</v>
      </c>
      <c r="K10" s="59"/>
      <c r="L10" s="47"/>
      <c r="M10" s="58" t="str">
        <f>IF(H10="No Change","N/A",IF(H10="New Tag Required",Lookup!F:F,IF(H10="Remove Old Sign",Lookup!F:F,IF(H10="N/A","N/A",""))))</f>
        <v/>
      </c>
      <c r="N10" s="59"/>
      <c r="O10" s="58"/>
    </row>
    <row r="11" spans="1:16" s="41" customFormat="1" x14ac:dyDescent="0.25">
      <c r="A11" s="47" t="s">
        <v>84</v>
      </c>
      <c r="B11" s="47" t="s">
        <v>75</v>
      </c>
      <c r="C11" s="42" t="s">
        <v>50</v>
      </c>
      <c r="D11" s="41" t="s">
        <v>5</v>
      </c>
      <c r="E11" s="49">
        <v>0</v>
      </c>
      <c r="F11" s="49">
        <v>62</v>
      </c>
      <c r="G11" s="49" t="s">
        <v>3</v>
      </c>
      <c r="H11" s="41" t="s">
        <v>18</v>
      </c>
      <c r="I11" s="42" t="s">
        <v>91</v>
      </c>
      <c r="J11" s="58">
        <f>IF(G11="No Change","N/A",IF(G11="New Tag Required",Lookup!F:F,IF(G11="Remove Old Tag",Lookup!F:F,IF(G11="N/A","N/A",""))))</f>
        <v>0</v>
      </c>
      <c r="K11" s="59"/>
      <c r="L11" s="60"/>
      <c r="M11" s="58" t="str">
        <f>IF(H11="No Change","N/A",IF(H11="New Tag Required",Lookup!F:F,IF(H11="Remove Old Sign",Lookup!F:F,IF(H11="N/A","N/A",""))))</f>
        <v/>
      </c>
      <c r="N11" s="59"/>
      <c r="O11" s="58"/>
    </row>
    <row r="12" spans="1:16" s="41" customFormat="1" x14ac:dyDescent="0.25">
      <c r="A12" s="47" t="s">
        <v>85</v>
      </c>
      <c r="B12" s="47" t="s">
        <v>75</v>
      </c>
      <c r="C12" s="42" t="s">
        <v>50</v>
      </c>
      <c r="D12" s="41" t="s">
        <v>5</v>
      </c>
      <c r="E12" s="49">
        <v>0</v>
      </c>
      <c r="F12" s="49">
        <v>69</v>
      </c>
      <c r="G12" s="49" t="s">
        <v>3</v>
      </c>
      <c r="H12" s="41" t="s">
        <v>18</v>
      </c>
      <c r="I12" s="42" t="s">
        <v>97</v>
      </c>
      <c r="J12" s="58">
        <f>IF(G12="No Change","N/A",IF(G12="New Tag Required",Lookup!F:F,IF(G12="Remove Old Tag",Lookup!F:F,IF(G12="N/A","N/A",""))))</f>
        <v>0</v>
      </c>
      <c r="K12" s="59"/>
      <c r="L12" s="60"/>
      <c r="M12" s="58" t="str">
        <f>IF(H12="No Change","N/A",IF(H12="New Tag Required",Lookup!F:F,IF(H12="Remove Old Sign",Lookup!F:F,IF(H12="N/A","N/A",""))))</f>
        <v/>
      </c>
      <c r="N12" s="59"/>
      <c r="O12" s="58"/>
    </row>
    <row r="13" spans="1:16" s="41" customFormat="1" x14ac:dyDescent="0.25">
      <c r="A13" s="47" t="s">
        <v>86</v>
      </c>
      <c r="B13" s="47" t="s">
        <v>75</v>
      </c>
      <c r="C13" s="42" t="s">
        <v>50</v>
      </c>
      <c r="D13" s="41" t="s">
        <v>5</v>
      </c>
      <c r="E13" s="49">
        <v>0</v>
      </c>
      <c r="F13" s="49">
        <v>80</v>
      </c>
      <c r="G13" s="49" t="s">
        <v>3</v>
      </c>
      <c r="H13" s="41" t="s">
        <v>18</v>
      </c>
      <c r="I13" s="42"/>
      <c r="J13" s="58">
        <f>IF(G13="No Change","N/A",IF(G13="New Tag Required",Lookup!F:F,IF(G13="Remove Old Tag",Lookup!F:F,IF(G13="N/A","N/A",""))))</f>
        <v>0</v>
      </c>
      <c r="K13" s="59"/>
      <c r="L13" s="61"/>
      <c r="M13" s="58" t="str">
        <f>IF(H13="No Change","N/A",IF(H13="New Tag Required",Lookup!F:F,IF(H13="Remove Old Sign",Lookup!F:F,IF(H13="N/A","N/A",""))))</f>
        <v/>
      </c>
      <c r="N13" s="59"/>
      <c r="O13" s="58"/>
    </row>
    <row r="14" spans="1:16" s="41" customFormat="1" x14ac:dyDescent="0.25">
      <c r="A14" s="47" t="s">
        <v>87</v>
      </c>
      <c r="B14" s="47" t="s">
        <v>75</v>
      </c>
      <c r="C14" s="42" t="s">
        <v>50</v>
      </c>
      <c r="D14" s="41" t="s">
        <v>5</v>
      </c>
      <c r="E14" s="49">
        <v>0</v>
      </c>
      <c r="F14" s="49">
        <v>1572</v>
      </c>
      <c r="G14" s="49" t="s">
        <v>3</v>
      </c>
      <c r="H14" s="41" t="s">
        <v>18</v>
      </c>
      <c r="I14" s="42" t="s">
        <v>92</v>
      </c>
      <c r="J14" s="58">
        <f>IF(G14="No Change","N/A",IF(G14="New Tag Required",Lookup!F:F,IF(G14="Remove Old Tag",Lookup!F:F,IF(G14="N/A","N/A",""))))</f>
        <v>0</v>
      </c>
      <c r="K14" s="59"/>
      <c r="L14" s="61"/>
      <c r="M14" s="58" t="str">
        <f>IF(H14="No Change","N/A",IF(H14="New Tag Required",Lookup!F:F,IF(H14="Remove Old Sign",Lookup!F:F,IF(H14="N/A","N/A",""))))</f>
        <v/>
      </c>
      <c r="N14" s="59"/>
      <c r="O14" s="58"/>
    </row>
    <row r="15" spans="1:16" s="41" customFormat="1" ht="15" customHeight="1" x14ac:dyDescent="0.25">
      <c r="A15" s="47" t="s">
        <v>80</v>
      </c>
      <c r="B15" s="47" t="s">
        <v>75</v>
      </c>
      <c r="C15" s="42" t="s">
        <v>79</v>
      </c>
      <c r="D15" s="41" t="s">
        <v>5</v>
      </c>
      <c r="E15" s="49">
        <v>7854</v>
      </c>
      <c r="F15" s="49">
        <v>7295</v>
      </c>
      <c r="G15" s="49" t="s">
        <v>3</v>
      </c>
      <c r="H15" s="41" t="s">
        <v>18</v>
      </c>
      <c r="I15" s="42" t="s">
        <v>93</v>
      </c>
      <c r="J15" s="58">
        <f>IF(G15="No Change","N/A",IF(G15="New Tag Required",Lookup!F:F,IF(G15="Remove Old Tag",Lookup!F:F,IF(G15="N/A","N/A",""))))</f>
        <v>0</v>
      </c>
      <c r="K15" s="59"/>
      <c r="L15" s="47"/>
      <c r="M15" s="58" t="str">
        <f>IF(H15="No Change","N/A",IF(H15="New Tag Required",Lookup!F:F,IF(H15="Remove Old Sign",Lookup!F:F,IF(H15="N/A","N/A",""))))</f>
        <v/>
      </c>
      <c r="N15" s="59"/>
      <c r="O15" s="58"/>
    </row>
    <row r="16" spans="1:16" s="41" customFormat="1" x14ac:dyDescent="0.25">
      <c r="A16" s="47" t="s">
        <v>88</v>
      </c>
      <c r="B16" s="47" t="s">
        <v>75</v>
      </c>
      <c r="C16" s="42" t="s">
        <v>50</v>
      </c>
      <c r="D16" s="41" t="s">
        <v>5</v>
      </c>
      <c r="E16" s="49">
        <v>0</v>
      </c>
      <c r="F16" s="49">
        <v>198</v>
      </c>
      <c r="G16" s="49" t="s">
        <v>3</v>
      </c>
      <c r="H16" s="41" t="s">
        <v>18</v>
      </c>
      <c r="I16" s="42" t="s">
        <v>94</v>
      </c>
      <c r="J16" s="58">
        <f>IF(G16="No Change","N/A",IF(G16="New Tag Required",Lookup!F:F,IF(G16="Remove Old Tag",Lookup!F:F,IF(G16="N/A","N/A",""))))</f>
        <v>0</v>
      </c>
      <c r="K16" s="59"/>
      <c r="L16" s="61"/>
      <c r="M16" s="58" t="str">
        <f>IF(H16="No Change","N/A",IF(H16="New Tag Required",Lookup!F:F,IF(H16="Remove Old Sign",Lookup!F:F,IF(H16="N/A","N/A",""))))</f>
        <v/>
      </c>
      <c r="N16" s="59"/>
      <c r="O16" s="58"/>
    </row>
    <row r="17" spans="1:15" s="41" customFormat="1" x14ac:dyDescent="0.25">
      <c r="B17" s="47"/>
      <c r="C17" s="42"/>
      <c r="E17" s="49"/>
      <c r="F17" s="49"/>
      <c r="G17" s="49"/>
      <c r="I17" s="42"/>
      <c r="J17" s="58" t="str">
        <f>IF(G17="No Change","N/A",IF(G17="New Tag Required",Lookup!F:F,IF(G17="Remove Old Tag",Lookup!F:F,IF(G17="N/A","N/A",""))))</f>
        <v/>
      </c>
      <c r="K17" s="62"/>
      <c r="L17" s="42"/>
      <c r="M17" s="58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41" t="s">
        <v>95</v>
      </c>
      <c r="B18" s="76" t="s">
        <v>75</v>
      </c>
      <c r="C18" s="42" t="s">
        <v>50</v>
      </c>
      <c r="D18" s="41" t="s">
        <v>5</v>
      </c>
      <c r="E18" s="49">
        <v>0</v>
      </c>
      <c r="F18" s="49">
        <v>91</v>
      </c>
      <c r="G18" s="49" t="s">
        <v>3</v>
      </c>
      <c r="H18" s="41" t="s">
        <v>13</v>
      </c>
      <c r="I18" s="42" t="s">
        <v>121</v>
      </c>
      <c r="J18" s="58">
        <f>IF(G18="No Change","N/A",IF(G18="New Tag Required",Lookup!F:F,IF(G18="Remove Old Tag",Lookup!F:F,IF(G18="N/A","N/A",""))))</f>
        <v>0</v>
      </c>
      <c r="K18" s="62"/>
      <c r="L18" s="42"/>
      <c r="M18" s="58" t="str">
        <f>IF(H18="No Change","N/A",IF(H18="New Tag Required",Lookup!F:F,IF(H18="Remove Old Sign",Lookup!F:F,IF(H18="N/A","N/A",""))))</f>
        <v>N/A</v>
      </c>
      <c r="N18" s="62"/>
      <c r="O18" s="42"/>
    </row>
    <row r="19" spans="1:15" s="41" customFormat="1" x14ac:dyDescent="0.25">
      <c r="A19" s="41" t="s">
        <v>96</v>
      </c>
      <c r="B19" s="76" t="s">
        <v>75</v>
      </c>
      <c r="C19" s="42" t="s">
        <v>50</v>
      </c>
      <c r="D19" s="41" t="s">
        <v>5</v>
      </c>
      <c r="E19" s="49">
        <v>0</v>
      </c>
      <c r="F19" s="49">
        <v>2597</v>
      </c>
      <c r="G19" s="49" t="s">
        <v>3</v>
      </c>
      <c r="H19" s="41" t="s">
        <v>13</v>
      </c>
      <c r="I19" s="42" t="s">
        <v>98</v>
      </c>
      <c r="J19" s="58">
        <f>IF(G19="No Change","N/A",IF(G19="New Tag Required",Lookup!F:F,IF(G19="Remove Old Tag",Lookup!F:F,IF(G19="N/A","N/A",""))))</f>
        <v>0</v>
      </c>
      <c r="K19" s="62"/>
      <c r="L19" s="42"/>
      <c r="M19" s="58" t="str">
        <f>IF(H19="No Change","N/A",IF(H19="New Tag Required",Lookup!F:F,IF(H19="Remove Old Sign",Lookup!F:F,IF(H19="N/A","N/A",""))))</f>
        <v>N/A</v>
      </c>
      <c r="N19" s="62"/>
      <c r="O19" s="42"/>
    </row>
    <row r="20" spans="1:15" s="41" customFormat="1" x14ac:dyDescent="0.25">
      <c r="A20" s="41" t="s">
        <v>122</v>
      </c>
      <c r="B20" s="76" t="s">
        <v>75</v>
      </c>
      <c r="C20" s="42" t="s">
        <v>50</v>
      </c>
      <c r="D20" s="41" t="s">
        <v>5</v>
      </c>
      <c r="E20" s="49">
        <v>0</v>
      </c>
      <c r="F20" s="49">
        <v>165</v>
      </c>
      <c r="G20" s="49" t="s">
        <v>3</v>
      </c>
      <c r="H20" s="41" t="s">
        <v>13</v>
      </c>
      <c r="I20" s="42" t="s">
        <v>123</v>
      </c>
      <c r="J20" s="58">
        <f>IF(G20="No Change","N/A",IF(G20="New Tag Required",Lookup!F:F,IF(G20="Remove Old Tag",Lookup!F:F,IF(G20="N/A","N/A",""))))</f>
        <v>0</v>
      </c>
      <c r="K20" s="62"/>
      <c r="L20" s="42"/>
      <c r="M20" s="58" t="str">
        <f>IF(H20="No Change","N/A",IF(H20="New Tag Required",Lookup!F:F,IF(H20="Remove Old Sign",Lookup!F:F,IF(H20="N/A","N/A",""))))</f>
        <v>N/A</v>
      </c>
      <c r="N20" s="62"/>
      <c r="O20" s="42"/>
    </row>
    <row r="21" spans="1:15" s="41" customFormat="1" x14ac:dyDescent="0.25">
      <c r="B21" s="47"/>
      <c r="C21" s="42"/>
      <c r="E21" s="49"/>
      <c r="F21" s="49"/>
      <c r="G21" s="49"/>
      <c r="I21" s="42"/>
      <c r="J21" s="58" t="str">
        <f>IF(G21="No Change","N/A",IF(G21="New Tag Required",Lookup!F:F,IF(G21="Remove Old Tag",Lookup!F:F,IF(G21="N/A","N/A",""))))</f>
        <v/>
      </c>
      <c r="K21" s="63"/>
      <c r="M21" s="58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47" t="s">
        <v>132</v>
      </c>
      <c r="B22" s="47" t="s">
        <v>131</v>
      </c>
      <c r="C22" s="42" t="s">
        <v>52</v>
      </c>
      <c r="D22" s="41" t="s">
        <v>5</v>
      </c>
      <c r="E22" s="49">
        <v>7854</v>
      </c>
      <c r="F22" s="49">
        <v>0</v>
      </c>
      <c r="G22" s="49" t="s">
        <v>53</v>
      </c>
      <c r="I22" s="42" t="s">
        <v>133</v>
      </c>
      <c r="J22" s="58">
        <f>IF(G22="No Change","N/A",IF(G22="New Tag Required",Lookup!F:F,IF(G22="Remove Old Tag",Lookup!F:F,IF(G22="N/A","N/A",""))))</f>
        <v>0</v>
      </c>
      <c r="K22" s="63"/>
      <c r="M22" s="58" t="str">
        <f>IF(H22="No Change","N/A",IF(H22="New Tag Required",Lookup!F:F,IF(H22="Remove Old Sign",Lookup!F:F,IF(H22="N/A","N/A",""))))</f>
        <v/>
      </c>
      <c r="N22" s="62"/>
      <c r="O22" s="42"/>
    </row>
    <row r="23" spans="1:15" x14ac:dyDescent="0.25">
      <c r="A23" s="55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25">
      <c r="A24" s="55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5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ht="15.75" thickBot="1" x14ac:dyDescent="0.3">
      <c r="A26" s="55"/>
      <c r="C26" s="11"/>
      <c r="E26" s="30"/>
      <c r="F26" s="30"/>
      <c r="G26" s="30"/>
      <c r="K26" s="32"/>
      <c r="N26" s="32"/>
    </row>
    <row r="27" spans="1:15" ht="45" x14ac:dyDescent="0.25">
      <c r="A27" s="55"/>
      <c r="C27" s="11"/>
      <c r="E27" s="30"/>
      <c r="F27" s="30"/>
      <c r="G27" s="72" t="s">
        <v>45</v>
      </c>
      <c r="H27" s="73" t="s">
        <v>46</v>
      </c>
      <c r="J27" s="74" t="s">
        <v>40</v>
      </c>
      <c r="K27" s="10"/>
      <c r="L27" s="10"/>
      <c r="M27" s="74" t="s">
        <v>41</v>
      </c>
    </row>
    <row r="28" spans="1:15" ht="15.75" thickBot="1" x14ac:dyDescent="0.3">
      <c r="A28" s="55"/>
      <c r="C28" s="11"/>
      <c r="E28" s="30"/>
      <c r="F28" s="30"/>
      <c r="G28" s="14">
        <f>COUNTIF(G8:G27,"New Tag Required")</f>
        <v>12</v>
      </c>
      <c r="H28" s="13">
        <f>COUNTIF(H8:H27,"New Sign Required")</f>
        <v>9</v>
      </c>
      <c r="J28" s="12">
        <f>COUNTIF(J8:J27,"Installed")</f>
        <v>0</v>
      </c>
      <c r="K28" s="10"/>
      <c r="L28" s="10"/>
      <c r="M28" s="12">
        <f>COUNTIF(M8:M27,"Installed")</f>
        <v>0</v>
      </c>
    </row>
    <row r="29" spans="1:15" x14ac:dyDescent="0.25">
      <c r="A29" s="55"/>
      <c r="C29" s="11"/>
      <c r="E29" s="30"/>
      <c r="F29" s="30"/>
      <c r="G29" s="30"/>
    </row>
    <row r="30" spans="1:15" x14ac:dyDescent="0.25">
      <c r="A30" s="55"/>
      <c r="C30" s="11"/>
      <c r="E30" s="30"/>
      <c r="F30" s="30"/>
      <c r="G30" s="30"/>
    </row>
    <row r="31" spans="1:15" x14ac:dyDescent="0.25">
      <c r="A31" s="55"/>
      <c r="C31" s="11"/>
      <c r="E31" s="30"/>
      <c r="F31" s="30"/>
      <c r="G31" s="30"/>
    </row>
    <row r="32" spans="1:15" x14ac:dyDescent="0.25">
      <c r="A32" s="55"/>
      <c r="C32" s="11"/>
      <c r="E32" s="30"/>
      <c r="F32" s="30"/>
      <c r="G32" s="30"/>
    </row>
    <row r="33" spans="1:7" x14ac:dyDescent="0.25">
      <c r="A33" s="55"/>
      <c r="C33" s="11"/>
      <c r="E33" s="30"/>
      <c r="F33" s="30"/>
      <c r="G33" s="30"/>
    </row>
    <row r="34" spans="1:7" x14ac:dyDescent="0.25">
      <c r="A34" s="55"/>
      <c r="C34" s="11"/>
      <c r="E34" s="30"/>
      <c r="F34" s="30"/>
      <c r="G34" s="30"/>
    </row>
    <row r="35" spans="1:7" x14ac:dyDescent="0.25">
      <c r="A35" s="55"/>
      <c r="C35" s="11"/>
      <c r="E35" s="30"/>
      <c r="F35" s="30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6"/>
      <c r="C37" s="11"/>
      <c r="E37" s="30"/>
      <c r="F37" s="33"/>
      <c r="G37" s="30"/>
    </row>
    <row r="38" spans="1:7" x14ac:dyDescent="0.25">
      <c r="A38" s="56"/>
      <c r="C38" s="11"/>
      <c r="E38" s="30"/>
      <c r="F38" s="34"/>
      <c r="G38" s="30"/>
    </row>
    <row r="39" spans="1:7" x14ac:dyDescent="0.25">
      <c r="A39" s="55"/>
      <c r="C39" s="11"/>
      <c r="E39" s="30"/>
      <c r="F39" s="33"/>
      <c r="G39" s="30"/>
    </row>
    <row r="40" spans="1:7" x14ac:dyDescent="0.25">
      <c r="A40" s="55"/>
      <c r="C40" s="11"/>
      <c r="E40" s="30"/>
      <c r="F40" s="33"/>
      <c r="G40" s="30"/>
    </row>
    <row r="41" spans="1:7" x14ac:dyDescent="0.25">
      <c r="A41" s="57"/>
      <c r="C41" s="11"/>
      <c r="E41" s="30"/>
      <c r="F41" s="30"/>
      <c r="G41" s="30"/>
    </row>
    <row r="42" spans="1:7" x14ac:dyDescent="0.25">
      <c r="A42" s="57"/>
      <c r="C42" s="11"/>
      <c r="E42" s="30"/>
      <c r="F42" s="30"/>
      <c r="G42" s="30"/>
    </row>
    <row r="43" spans="1:7" x14ac:dyDescent="0.25">
      <c r="A43" s="57"/>
      <c r="C43" s="11"/>
      <c r="E43" s="30"/>
      <c r="F43" s="30"/>
      <c r="G43" s="30"/>
    </row>
    <row r="44" spans="1:7" x14ac:dyDescent="0.25">
      <c r="A44" s="57"/>
      <c r="C44" s="11"/>
      <c r="E44" s="30"/>
      <c r="F44" s="30"/>
      <c r="G44" s="30"/>
    </row>
    <row r="45" spans="1:7" x14ac:dyDescent="0.25">
      <c r="A45" s="57"/>
      <c r="C45" s="11"/>
      <c r="E45" s="30"/>
      <c r="F45" s="31"/>
      <c r="G45" s="30"/>
    </row>
    <row r="46" spans="1:7" x14ac:dyDescent="0.25">
      <c r="A46" s="57"/>
      <c r="C46" s="11"/>
      <c r="E46" s="30"/>
      <c r="F46" s="30"/>
      <c r="G46" s="30"/>
    </row>
    <row r="47" spans="1:7" x14ac:dyDescent="0.25">
      <c r="A47" s="57"/>
      <c r="C47" s="11"/>
      <c r="E47" s="30"/>
      <c r="F47" s="30"/>
      <c r="G47" s="30"/>
    </row>
    <row r="48" spans="1:7" x14ac:dyDescent="0.25">
      <c r="A48" s="55"/>
      <c r="C48" s="11"/>
      <c r="E48" s="30"/>
      <c r="F48" s="30"/>
      <c r="G48" s="30"/>
    </row>
    <row r="49" spans="1:3" x14ac:dyDescent="0.25">
      <c r="A49" s="55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3:G47 G9:G14 G16 G21:G26">
    <cfRule type="containsText" dxfId="72" priority="160" operator="containsText" text="New Tag Required">
      <formula>NOT(ISERROR(SEARCH("New Tag Required",G9)))</formula>
    </cfRule>
  </conditionalFormatting>
  <conditionalFormatting sqref="D9:D14 D16 D21:D93">
    <cfRule type="containsText" dxfId="71" priority="159" operator="containsText" text="Yes">
      <formula>NOT(ISERROR(SEARCH("Yes",D9)))</formula>
    </cfRule>
  </conditionalFormatting>
  <conditionalFormatting sqref="H33:H93 H194:H415 H9:H14 H16 H21:H26">
    <cfRule type="containsText" dxfId="70" priority="147" operator="containsText" text="New Sign Required">
      <formula>NOT(ISERROR(SEARCH("New Sign Required",H9)))</formula>
    </cfRule>
  </conditionalFormatting>
  <conditionalFormatting sqref="G33:G93 G9:H14 G16:H16 G21:H26">
    <cfRule type="containsText" dxfId="69" priority="146" operator="containsText" text="Action Required">
      <formula>NOT(ISERROR(SEARCH("Action Required",G9)))</formula>
    </cfRule>
  </conditionalFormatting>
  <conditionalFormatting sqref="H33:H93">
    <cfRule type="containsText" dxfId="68" priority="145" operator="containsText" text="Action Required">
      <formula>NOT(ISERROR(SEARCH("Action Required",H33)))</formula>
    </cfRule>
  </conditionalFormatting>
  <conditionalFormatting sqref="G29:G32 G17">
    <cfRule type="containsText" dxfId="67" priority="87" operator="containsText" text="New Tag Required">
      <formula>NOT(ISERROR(SEARCH("New Tag Required",G17)))</formula>
    </cfRule>
  </conditionalFormatting>
  <conditionalFormatting sqref="D17">
    <cfRule type="containsText" dxfId="66" priority="86" operator="containsText" text="Yes">
      <formula>NOT(ISERROR(SEARCH("Yes",D17)))</formula>
    </cfRule>
  </conditionalFormatting>
  <conditionalFormatting sqref="H29:H32 H17">
    <cfRule type="containsText" dxfId="65" priority="85" operator="containsText" text="New Sign Required">
      <formula>NOT(ISERROR(SEARCH("New Sign Required",H17)))</formula>
    </cfRule>
  </conditionalFormatting>
  <conditionalFormatting sqref="G29:G32 G17">
    <cfRule type="containsText" dxfId="64" priority="84" operator="containsText" text="Action Required">
      <formula>NOT(ISERROR(SEARCH("Action Required",G17)))</formula>
    </cfRule>
  </conditionalFormatting>
  <conditionalFormatting sqref="H29:H32 H17">
    <cfRule type="containsText" dxfId="63" priority="83" operator="containsText" text="Action Required">
      <formula>NOT(ISERROR(SEARCH("Action Required",H17)))</formula>
    </cfRule>
  </conditionalFormatting>
  <conditionalFormatting sqref="D94:D193">
    <cfRule type="containsText" dxfId="62" priority="79" operator="containsText" text="Yes">
      <formula>NOT(ISERROR(SEARCH("Yes",D94)))</formula>
    </cfRule>
  </conditionalFormatting>
  <conditionalFormatting sqref="H94:H193">
    <cfRule type="containsText" dxfId="61" priority="78" operator="containsText" text="New Sign Required">
      <formula>NOT(ISERROR(SEARCH("New Sign Required",H94)))</formula>
    </cfRule>
  </conditionalFormatting>
  <conditionalFormatting sqref="G94:G193">
    <cfRule type="containsText" dxfId="60" priority="77" operator="containsText" text="Action Required">
      <formula>NOT(ISERROR(SEARCH("Action Required",G94)))</formula>
    </cfRule>
  </conditionalFormatting>
  <conditionalFormatting sqref="H94:H193">
    <cfRule type="containsText" dxfId="59" priority="76" operator="containsText" text="Action Required">
      <formula>NOT(ISERROR(SEARCH("Action Required",H94)))</formula>
    </cfRule>
  </conditionalFormatting>
  <conditionalFormatting sqref="D15">
    <cfRule type="containsText" dxfId="58" priority="62" operator="containsText" text="Yes">
      <formula>NOT(ISERROR(SEARCH("Yes",D15)))</formula>
    </cfRule>
  </conditionalFormatting>
  <conditionalFormatting sqref="G15">
    <cfRule type="containsText" dxfId="57" priority="61" operator="containsText" text="New Tag Required">
      <formula>NOT(ISERROR(SEARCH("New Tag Required",G15)))</formula>
    </cfRule>
  </conditionalFormatting>
  <conditionalFormatting sqref="H15">
    <cfRule type="containsText" dxfId="56" priority="60" operator="containsText" text="New Sign Required">
      <formula>NOT(ISERROR(SEARCH("New Sign Required",H15)))</formula>
    </cfRule>
  </conditionalFormatting>
  <conditionalFormatting sqref="G15">
    <cfRule type="containsText" dxfId="55" priority="59" operator="containsText" text="Action Required">
      <formula>NOT(ISERROR(SEARCH("Action Required",G15)))</formula>
    </cfRule>
  </conditionalFormatting>
  <conditionalFormatting sqref="H15">
    <cfRule type="containsText" dxfId="54" priority="58" operator="containsText" text="Action Required">
      <formula>NOT(ISERROR(SEARCH("Action Required",H15)))</formula>
    </cfRule>
  </conditionalFormatting>
  <conditionalFormatting sqref="J2:N2">
    <cfRule type="cellIs" dxfId="53" priority="53" operator="notEqual">
      <formula>0</formula>
    </cfRule>
  </conditionalFormatting>
  <conditionalFormatting sqref="J10:J25">
    <cfRule type="cellIs" dxfId="52" priority="52" operator="equal">
      <formula>0</formula>
    </cfRule>
  </conditionalFormatting>
  <conditionalFormatting sqref="M10:M25">
    <cfRule type="cellIs" dxfId="51" priority="51" operator="equal">
      <formula>0</formula>
    </cfRule>
  </conditionalFormatting>
  <conditionalFormatting sqref="J10:J25 M10:M25">
    <cfRule type="cellIs" dxfId="50" priority="48" operator="equal">
      <formula>"In Progress"</formula>
    </cfRule>
    <cfRule type="cellIs" dxfId="49" priority="49" operator="equal">
      <formula>"Log Issues"</formula>
    </cfRule>
    <cfRule type="cellIs" dxfId="48" priority="50" operator="equal">
      <formula>"N/A"</formula>
    </cfRule>
  </conditionalFormatting>
  <conditionalFormatting sqref="K10:K16">
    <cfRule type="expression" dxfId="47" priority="47">
      <formula>$J10="Log Issues"</formula>
    </cfRule>
  </conditionalFormatting>
  <conditionalFormatting sqref="N10:N16">
    <cfRule type="expression" dxfId="46" priority="46">
      <formula>$M10="Log Issues"</formula>
    </cfRule>
  </conditionalFormatting>
  <conditionalFormatting sqref="H1:H5 H21:H1048576 H9:H17">
    <cfRule type="containsText" dxfId="45" priority="40" operator="containsText" text="Remove Old Sign">
      <formula>NOT(ISERROR(SEARCH("Remove Old Sign",H1)))</formula>
    </cfRule>
    <cfRule type="containsText" dxfId="44" priority="41" operator="containsText" text="Move Sign to New Location">
      <formula>NOT(ISERROR(SEARCH("Move Sign to New Location",H1)))</formula>
    </cfRule>
  </conditionalFormatting>
  <conditionalFormatting sqref="G1:G5 G21:G1048576 G9:G17">
    <cfRule type="containsText" dxfId="43" priority="39" operator="containsText" text="Remove Old Tag">
      <formula>NOT(ISERROR(SEARCH("Remove Old Tag",G1)))</formula>
    </cfRule>
  </conditionalFormatting>
  <conditionalFormatting sqref="D3">
    <cfRule type="containsText" dxfId="42" priority="29" operator="containsText" text="Remove Old Sign">
      <formula>NOT(ISERROR(SEARCH("Remove Old Sign",D3)))</formula>
    </cfRule>
    <cfRule type="containsText" dxfId="41" priority="30" operator="containsText" text="Move Sign to New Location">
      <formula>NOT(ISERROR(SEARCH("Move Sign to New Location",D3)))</formula>
    </cfRule>
  </conditionalFormatting>
  <conditionalFormatting sqref="C3">
    <cfRule type="containsText" dxfId="40" priority="28" operator="containsText" text="Remove Old Tag">
      <formula>NOT(ISERROR(SEARCH("Remove Old Tag",C3)))</formula>
    </cfRule>
  </conditionalFormatting>
  <conditionalFormatting sqref="G18">
    <cfRule type="containsText" dxfId="39" priority="27" operator="containsText" text="New Tag Required">
      <formula>NOT(ISERROR(SEARCH("New Tag Required",G18)))</formula>
    </cfRule>
  </conditionalFormatting>
  <conditionalFormatting sqref="D18">
    <cfRule type="containsText" dxfId="38" priority="26" operator="containsText" text="Yes">
      <formula>NOT(ISERROR(SEARCH("Yes",D18)))</formula>
    </cfRule>
  </conditionalFormatting>
  <conditionalFormatting sqref="H18">
    <cfRule type="containsText" dxfId="37" priority="25" operator="containsText" text="New Sign Required">
      <formula>NOT(ISERROR(SEARCH("New Sign Required",H18)))</formula>
    </cfRule>
  </conditionalFormatting>
  <conditionalFormatting sqref="G18:H18">
    <cfRule type="containsText" dxfId="36" priority="24" operator="containsText" text="Action Required">
      <formula>NOT(ISERROR(SEARCH("Action Required",G18)))</formula>
    </cfRule>
  </conditionalFormatting>
  <conditionalFormatting sqref="H18">
    <cfRule type="containsText" dxfId="35" priority="22" operator="containsText" text="Remove Old Sign">
      <formula>NOT(ISERROR(SEARCH("Remove Old Sign",H18)))</formula>
    </cfRule>
    <cfRule type="containsText" dxfId="34" priority="23" operator="containsText" text="Move Sign to New Location">
      <formula>NOT(ISERROR(SEARCH("Move Sign to New Location",H18)))</formula>
    </cfRule>
  </conditionalFormatting>
  <conditionalFormatting sqref="G18">
    <cfRule type="containsText" dxfId="33" priority="21" operator="containsText" text="Remove Old Tag">
      <formula>NOT(ISERROR(SEARCH("Remove Old Tag",G18)))</formula>
    </cfRule>
  </conditionalFormatting>
  <conditionalFormatting sqref="G19:G20">
    <cfRule type="containsText" dxfId="32" priority="20" operator="containsText" text="New Tag Required">
      <formula>NOT(ISERROR(SEARCH("New Tag Required",G19)))</formula>
    </cfRule>
  </conditionalFormatting>
  <conditionalFormatting sqref="D19:D20">
    <cfRule type="containsText" dxfId="31" priority="19" operator="containsText" text="Yes">
      <formula>NOT(ISERROR(SEARCH("Yes",D19)))</formula>
    </cfRule>
  </conditionalFormatting>
  <conditionalFormatting sqref="H19:H20">
    <cfRule type="containsText" dxfId="30" priority="18" operator="containsText" text="New Sign Required">
      <formula>NOT(ISERROR(SEARCH("New Sign Required",H19)))</formula>
    </cfRule>
  </conditionalFormatting>
  <conditionalFormatting sqref="G19:H20">
    <cfRule type="containsText" dxfId="29" priority="17" operator="containsText" text="Action Required">
      <formula>NOT(ISERROR(SEARCH("Action Required",G19)))</formula>
    </cfRule>
  </conditionalFormatting>
  <conditionalFormatting sqref="H19:H20">
    <cfRule type="containsText" dxfId="28" priority="15" operator="containsText" text="Remove Old Sign">
      <formula>NOT(ISERROR(SEARCH("Remove Old Sign",H19)))</formula>
    </cfRule>
    <cfRule type="containsText" dxfId="27" priority="16" operator="containsText" text="Move Sign to New Location">
      <formula>NOT(ISERROR(SEARCH("Move Sign to New Location",H19)))</formula>
    </cfRule>
  </conditionalFormatting>
  <conditionalFormatting sqref="G19:G20">
    <cfRule type="containsText" dxfId="26" priority="14" operator="containsText" text="Remove Old Tag">
      <formula>NOT(ISERROR(SEARCH("Remove Old Tag",G19)))</formula>
    </cfRule>
  </conditionalFormatting>
  <conditionalFormatting sqref="G6:G8">
    <cfRule type="containsText" dxfId="25" priority="13" operator="containsText" text="New Tag Required">
      <formula>NOT(ISERROR(SEARCH("New Tag Required",G6)))</formula>
    </cfRule>
  </conditionalFormatting>
  <conditionalFormatting sqref="D7:D8">
    <cfRule type="containsText" dxfId="24" priority="12" operator="containsText" text="Yes">
      <formula>NOT(ISERROR(SEARCH("Yes",D7)))</formula>
    </cfRule>
  </conditionalFormatting>
  <conditionalFormatting sqref="H6:H8">
    <cfRule type="containsText" dxfId="23" priority="11" operator="containsText" text="New Sign Required">
      <formula>NOT(ISERROR(SEARCH("New Sign Required",H6)))</formula>
    </cfRule>
  </conditionalFormatting>
  <conditionalFormatting sqref="G6:H8">
    <cfRule type="containsText" dxfId="22" priority="10" operator="containsText" text="Action Required">
      <formula>NOT(ISERROR(SEARCH("Action Required",G6)))</formula>
    </cfRule>
  </conditionalFormatting>
  <conditionalFormatting sqref="J6:J8">
    <cfRule type="cellIs" dxfId="21" priority="9" operator="equal">
      <formula>0</formula>
    </cfRule>
  </conditionalFormatting>
  <conditionalFormatting sqref="M6:M8">
    <cfRule type="cellIs" dxfId="20" priority="8" operator="equal">
      <formula>0</formula>
    </cfRule>
  </conditionalFormatting>
  <conditionalFormatting sqref="J6:J8 M6:M8">
    <cfRule type="cellIs" dxfId="19" priority="5" operator="equal">
      <formula>"In Progress"</formula>
    </cfRule>
    <cfRule type="cellIs" dxfId="18" priority="6" operator="equal">
      <formula>"Log Issues"</formula>
    </cfRule>
    <cfRule type="cellIs" dxfId="17" priority="7" operator="equal">
      <formula>"N/A"</formula>
    </cfRule>
  </conditionalFormatting>
  <conditionalFormatting sqref="H6:H8">
    <cfRule type="containsText" dxfId="16" priority="3" operator="containsText" text="Remove Old Sign">
      <formula>NOT(ISERROR(SEARCH("Remove Old Sign",H6)))</formula>
    </cfRule>
    <cfRule type="containsText" dxfId="15" priority="4" operator="containsText" text="Move Sign to New Location">
      <formula>NOT(ISERROR(SEARCH("Move Sign to New Location",H6)))</formula>
    </cfRule>
  </conditionalFormatting>
  <conditionalFormatting sqref="G6:G8">
    <cfRule type="containsText" dxfId="14" priority="2" operator="containsText" text="Remove Old Tag">
      <formula>NOT(ISERROR(SEARCH("Remove Old Tag",G6)))</formula>
    </cfRule>
  </conditionalFormatting>
  <conditionalFormatting sqref="D6">
    <cfRule type="containsText" dxfId="13" priority="1" operator="containsText" text="Yes">
      <formula>NOT(ISERROR(SEARCH("Yes",D6)))</formula>
    </cfRule>
  </conditionalFormatting>
  <dataValidations count="2">
    <dataValidation type="list" allowBlank="1" showInputMessage="1" showErrorMessage="1" sqref="D8 D10:D68 D6">
      <formula1>YesNo</formula1>
    </dataValidation>
    <dataValidation type="list" allowBlank="1" showInputMessage="1" showErrorMessage="1" sqref="H194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Lookup!$A$1:$A$8</xm:f>
          </x14:formula1>
          <xm:sqref>G8 G10:G25</xm:sqref>
        </x14:dataValidation>
        <x14:dataValidation type="list" allowBlank="1" showInputMessage="1" showErrorMessage="1">
          <x14:formula1>
            <xm:f>Lookup!$D$1:$D$10</xm:f>
          </x14:formula1>
          <xm:sqref>H8 H10:H25</xm:sqref>
        </x14:dataValidation>
        <x14:dataValidation type="list" allowBlank="1" showInputMessage="1" showErrorMessage="1">
          <x14:formula1>
            <xm:f>Lookup!$F$1:$F$7</xm:f>
          </x14:formula1>
          <xm:sqref>J8 J10:J25</xm:sqref>
        </x14:dataValidation>
        <x14:dataValidation type="list" allowBlank="1" showInputMessage="1" showErrorMessage="1">
          <x14:formula1>
            <xm:f>Lookup!$F$1:$F$8</xm:f>
          </x14:formula1>
          <xm:sqref>M8 M10:M25</xm:sqref>
        </x14:dataValidation>
        <x14:dataValidation type="list" allowBlank="1" showInputMessage="1">
          <x14:formula1>
            <xm:f>Lookup!$E$1:$E$19</xm:f>
          </x14:formula1>
          <xm:sqref>C8 C10:C193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 O10:O16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3" sqref="C3"/>
    </sheetView>
  </sheetViews>
  <sheetFormatPr defaultColWidth="9.140625" defaultRowHeight="15" x14ac:dyDescent="0.25"/>
  <cols>
    <col min="1" max="1" width="22.42578125" style="47" bestFit="1" customWidth="1"/>
    <col min="2" max="2" width="38.42578125" style="47" customWidth="1"/>
    <col min="3" max="3" width="21.140625" style="41" bestFit="1" customWidth="1"/>
    <col min="4" max="4" width="13.28515625" style="41" bestFit="1" customWidth="1"/>
    <col min="5" max="5" width="32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3292</v>
      </c>
      <c r="C1" s="39"/>
      <c r="D1" s="17" t="s">
        <v>10</v>
      </c>
      <c r="E1" s="40">
        <f>'KD Changes'!G1</f>
        <v>43212</v>
      </c>
    </row>
    <row r="2" spans="1:10" ht="15" customHeight="1" x14ac:dyDescent="0.25">
      <c r="A2" s="43" t="s">
        <v>8</v>
      </c>
      <c r="B2" s="46" t="s">
        <v>74</v>
      </c>
      <c r="C2" s="44"/>
      <c r="D2" s="45" t="s">
        <v>12</v>
      </c>
      <c r="E2" s="46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 t="s">
        <v>76</v>
      </c>
      <c r="B7" s="41" t="s">
        <v>78</v>
      </c>
      <c r="C7" s="41" t="s">
        <v>63</v>
      </c>
      <c r="D7" s="41" t="s">
        <v>128</v>
      </c>
      <c r="E7" s="41" t="s">
        <v>77</v>
      </c>
      <c r="G7" s="29"/>
      <c r="H7" s="29"/>
      <c r="I7" s="41"/>
      <c r="J7" s="41"/>
    </row>
    <row r="8" spans="1:10" x14ac:dyDescent="0.25">
      <c r="A8" s="41" t="s">
        <v>129</v>
      </c>
      <c r="B8" s="41" t="s">
        <v>130</v>
      </c>
      <c r="C8" s="41" t="s">
        <v>63</v>
      </c>
      <c r="D8" s="41" t="s">
        <v>128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7" t="s">
        <v>99</v>
      </c>
      <c r="B10" s="41" t="s">
        <v>100</v>
      </c>
      <c r="C10" s="41" t="s">
        <v>63</v>
      </c>
      <c r="D10" s="49">
        <v>348</v>
      </c>
      <c r="F10" s="49"/>
      <c r="G10" s="29"/>
      <c r="H10" s="29"/>
    </row>
    <row r="11" spans="1:10" x14ac:dyDescent="0.25">
      <c r="A11" s="47" t="s">
        <v>109</v>
      </c>
      <c r="B11" s="41" t="s">
        <v>101</v>
      </c>
      <c r="C11" s="41" t="s">
        <v>63</v>
      </c>
      <c r="D11" s="49">
        <v>39</v>
      </c>
      <c r="F11" s="49"/>
      <c r="G11" s="29"/>
      <c r="H11" s="29"/>
    </row>
    <row r="12" spans="1:10" x14ac:dyDescent="0.25">
      <c r="A12" s="47" t="s">
        <v>110</v>
      </c>
      <c r="B12" s="41" t="s">
        <v>102</v>
      </c>
      <c r="C12" s="41" t="s">
        <v>63</v>
      </c>
      <c r="D12" s="49">
        <v>38</v>
      </c>
      <c r="F12" s="49"/>
      <c r="G12" s="29"/>
      <c r="H12" s="29"/>
    </row>
    <row r="13" spans="1:10" x14ac:dyDescent="0.25">
      <c r="A13" s="47" t="s">
        <v>111</v>
      </c>
      <c r="B13" s="41" t="s">
        <v>103</v>
      </c>
      <c r="C13" s="41" t="s">
        <v>63</v>
      </c>
      <c r="D13" s="49">
        <v>62</v>
      </c>
      <c r="F13" s="49"/>
      <c r="G13" s="29"/>
      <c r="H13" s="29"/>
    </row>
    <row r="14" spans="1:10" x14ac:dyDescent="0.25">
      <c r="A14" s="47" t="s">
        <v>112</v>
      </c>
      <c r="B14" s="41" t="s">
        <v>104</v>
      </c>
      <c r="C14" s="41" t="s">
        <v>63</v>
      </c>
      <c r="D14" s="49">
        <v>69</v>
      </c>
      <c r="F14" s="49"/>
      <c r="G14" s="29"/>
      <c r="H14" s="29"/>
    </row>
    <row r="15" spans="1:10" x14ac:dyDescent="0.25">
      <c r="A15" s="47" t="s">
        <v>113</v>
      </c>
      <c r="B15" s="41" t="s">
        <v>105</v>
      </c>
      <c r="C15" s="41" t="s">
        <v>63</v>
      </c>
      <c r="D15" s="49">
        <v>80</v>
      </c>
      <c r="F15" s="49"/>
      <c r="G15" s="29"/>
      <c r="H15" s="29"/>
    </row>
    <row r="16" spans="1:10" x14ac:dyDescent="0.25">
      <c r="A16" s="47" t="s">
        <v>114</v>
      </c>
      <c r="B16" s="41" t="s">
        <v>106</v>
      </c>
      <c r="C16" s="41" t="s">
        <v>63</v>
      </c>
      <c r="D16" s="49">
        <v>1572</v>
      </c>
      <c r="F16" s="49"/>
      <c r="G16" s="29"/>
      <c r="H16" s="29"/>
    </row>
    <row r="17" spans="1:8" x14ac:dyDescent="0.25">
      <c r="A17" s="47" t="s">
        <v>115</v>
      </c>
      <c r="B17" s="41" t="s">
        <v>107</v>
      </c>
      <c r="C17" s="41" t="s">
        <v>63</v>
      </c>
      <c r="D17" s="49">
        <v>7264</v>
      </c>
      <c r="F17" s="49"/>
      <c r="G17" s="29"/>
      <c r="H17" s="29"/>
    </row>
    <row r="18" spans="1:8" x14ac:dyDescent="0.25">
      <c r="A18" s="47" t="s">
        <v>116</v>
      </c>
      <c r="B18" s="41" t="s">
        <v>108</v>
      </c>
      <c r="C18" s="41" t="s">
        <v>63</v>
      </c>
      <c r="D18" s="49">
        <v>198</v>
      </c>
      <c r="F18" s="49"/>
      <c r="G18" s="29"/>
      <c r="H18" s="29"/>
    </row>
    <row r="19" spans="1:8" x14ac:dyDescent="0.25">
      <c r="A19" s="41"/>
      <c r="B19" s="41"/>
      <c r="D19" s="49"/>
      <c r="F19" s="49"/>
      <c r="G19" s="29"/>
      <c r="H19" s="29"/>
    </row>
    <row r="20" spans="1:8" x14ac:dyDescent="0.25">
      <c r="A20" s="41" t="s">
        <v>117</v>
      </c>
      <c r="B20" s="41" t="s">
        <v>119</v>
      </c>
      <c r="C20" s="41" t="s">
        <v>63</v>
      </c>
      <c r="D20" s="49">
        <v>91</v>
      </c>
      <c r="F20" s="49"/>
      <c r="G20" s="29"/>
      <c r="H20" s="29"/>
    </row>
    <row r="21" spans="1:8" x14ac:dyDescent="0.25">
      <c r="A21" s="41" t="s">
        <v>118</v>
      </c>
      <c r="B21" s="41" t="s">
        <v>120</v>
      </c>
      <c r="C21" s="41" t="s">
        <v>63</v>
      </c>
      <c r="D21" s="49">
        <v>2597</v>
      </c>
      <c r="F21" s="50"/>
      <c r="G21" s="29"/>
      <c r="H21" s="29"/>
    </row>
    <row r="22" spans="1:8" x14ac:dyDescent="0.25">
      <c r="A22" s="41" t="s">
        <v>126</v>
      </c>
      <c r="B22" s="41" t="s">
        <v>127</v>
      </c>
      <c r="C22" s="41" t="s">
        <v>63</v>
      </c>
      <c r="D22" s="49">
        <v>165</v>
      </c>
      <c r="F22" s="49"/>
      <c r="G22" s="29"/>
      <c r="H22" s="29"/>
    </row>
    <row r="23" spans="1:8" x14ac:dyDescent="0.25">
      <c r="A23" s="41"/>
      <c r="B23" s="41"/>
      <c r="F23" s="49"/>
      <c r="G23" s="29"/>
      <c r="H23" s="29"/>
    </row>
    <row r="24" spans="1:8" x14ac:dyDescent="0.25">
      <c r="A24" s="41"/>
      <c r="B24" s="41"/>
      <c r="F24" s="49"/>
      <c r="G24" s="29"/>
      <c r="H24" s="29"/>
    </row>
    <row r="25" spans="1:8" x14ac:dyDescent="0.25">
      <c r="A25" s="41"/>
      <c r="B25" s="41"/>
      <c r="F25" s="49"/>
      <c r="G25" s="29"/>
      <c r="H25" s="29"/>
    </row>
    <row r="26" spans="1:8" x14ac:dyDescent="0.25">
      <c r="A26" s="41"/>
      <c r="B26" s="41"/>
      <c r="F26" s="49"/>
      <c r="G26" s="29"/>
      <c r="H26" s="29"/>
    </row>
    <row r="27" spans="1:8" x14ac:dyDescent="0.25">
      <c r="A27" s="41"/>
      <c r="B27" s="41"/>
      <c r="F27" s="49"/>
      <c r="G27" s="29"/>
      <c r="H27" s="29"/>
    </row>
    <row r="28" spans="1:8" x14ac:dyDescent="0.25">
      <c r="A28" s="41"/>
      <c r="B28" s="41"/>
      <c r="F28" s="49"/>
      <c r="G28" s="29"/>
      <c r="H28" s="29"/>
    </row>
    <row r="29" spans="1:8" x14ac:dyDescent="0.25">
      <c r="A29" s="41"/>
      <c r="B29" s="41"/>
      <c r="F29" s="49"/>
      <c r="G29" s="29"/>
      <c r="H29" s="29"/>
    </row>
    <row r="30" spans="1:8" x14ac:dyDescent="0.25">
      <c r="A30" s="41"/>
      <c r="B30" s="41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2"/>
      <c r="E50" s="49"/>
      <c r="F50" s="50"/>
      <c r="G50" s="49"/>
    </row>
    <row r="51" spans="1:7" x14ac:dyDescent="0.25">
      <c r="A51" s="54"/>
      <c r="C51" s="42"/>
      <c r="E51" s="49"/>
      <c r="F51" s="49"/>
      <c r="G51" s="49"/>
    </row>
    <row r="52" spans="1:7" x14ac:dyDescent="0.25">
      <c r="A52" s="54"/>
      <c r="C52" s="42"/>
      <c r="E52" s="49"/>
      <c r="F52" s="49"/>
      <c r="G52" s="49"/>
    </row>
    <row r="53" spans="1:7" x14ac:dyDescent="0.25">
      <c r="A53" s="48"/>
      <c r="C53" s="42"/>
      <c r="E53" s="49"/>
      <c r="F53" s="49"/>
      <c r="G53" s="49"/>
    </row>
    <row r="54" spans="1:7" x14ac:dyDescent="0.25">
      <c r="A54" s="48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2" priority="17" operator="containsText" text="New Tag Required">
      <formula>NOT(ISERROR(SEARCH("New Tag Required",G39)))</formula>
    </cfRule>
  </conditionalFormatting>
  <conditionalFormatting sqref="D49:D98">
    <cfRule type="containsText" dxfId="11" priority="16" operator="containsText" text="Yes">
      <formula>NOT(ISERROR(SEARCH("Yes",D49)))</formula>
    </cfRule>
  </conditionalFormatting>
  <conditionalFormatting sqref="H39:H98 H199:H420">
    <cfRule type="containsText" dxfId="10" priority="15" operator="containsText" text="New Sign Required">
      <formula>NOT(ISERROR(SEARCH("New Sign Required",H39)))</formula>
    </cfRule>
  </conditionalFormatting>
  <conditionalFormatting sqref="G39:G98">
    <cfRule type="containsText" dxfId="9" priority="14" operator="containsText" text="Action Required">
      <formula>NOT(ISERROR(SEARCH("Action Required",G39)))</formula>
    </cfRule>
  </conditionalFormatting>
  <conditionalFormatting sqref="H39:H98">
    <cfRule type="containsText" dxfId="8" priority="13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" priority="2" operator="containsText" text="Remove Old Tag">
      <formula>NOT(ISERROR(SEARCH("Remove Old Tag",E1)))</formula>
    </cfRule>
  </conditionalFormatting>
  <conditionalFormatting sqref="B2">
    <cfRule type="containsText" dxfId="0" priority="1" operator="containsText" text="Remove Old Tag">
      <formula>NOT(ISERROR(SEARCH("Remove Old Tag",B2)))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2" workbookViewId="0">
      <selection activeCell="B383" sqref="B38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Bill Gatton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2018-05-15T18:58:59Z</dcterms:modified>
</cp:coreProperties>
</file>