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37\"/>
    </mc:Choice>
  </mc:AlternateContent>
  <xr:revisionPtr revIDLastSave="0" documentId="13_ncr:1_{54E8DC92-B577-4386-A1BD-040D203B126F}" xr6:coauthVersionLast="44" xr6:coauthVersionMax="44" xr10:uidLastSave="{00000000-0000-0000-0000-000000000000}"/>
  <workbookProtection lockStructure="1"/>
  <bookViews>
    <workbookView xWindow="1815" yWindow="930" windowWidth="22770" windowHeight="1246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6" i="3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<sst xmlns="http://schemas.openxmlformats.org/spreadsheetml/2006/main" count="87" uniqueCount="67">
  <si>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</si>
  <si>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</si>
  <si>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</si>
  <si>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</si>
  <si>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</si>
  <si>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</si>
  <si>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</si>
  <si>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</si>
  <si>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</si>
  <si>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</si>
  <si>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</si>
  <si>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</si>
  <si>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</si>
  <si>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</si>
  <si>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</si>
  <si>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</si>
  <si>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</si>
  <si>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</si>
  <si>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</si>
  <si>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</si>
  <si>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</si>
  <si>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</si>
  <si>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</si>
  <si>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</si>
  <si>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</si>
  <si>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</si>
  <si>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</si>
  <si>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</si>
  <si>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</si>
  <si>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</si>
  <si>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</si>
  <si>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</si>
  <si>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</si>
  <si>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</si>
  <si>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</si>
  <si>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</si>
  <si>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</si>
  <si>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</si>
  <si>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</si>
  <si>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</si>
  <si>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</si>
  <si>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</si>
  <si>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</si>
  <si>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</si>
  <si>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</si>
  <si>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</si>
  <si>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</si>
  <si>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</si>
  <si>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</si>
  <si>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</si>
  <si>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</si>
  <si>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</si>
  <si>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</si>
  <si>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</si>
  <si>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XA100</t>
  </si>
  <si>
    <t>01</t>
  </si>
  <si>
    <t>EXTERIOR SPACE UNDER ROOF</t>
  </si>
  <si>
    <t>LX-0737</t>
  </si>
  <si>
    <t>0737</t>
  </si>
  <si>
    <t>Campus Tree Upcycling Sawmill Pavilion</t>
  </si>
  <si>
    <t>LX-0737-01-XA100</t>
  </si>
  <si>
    <t>LX-0737-01</t>
  </si>
  <si>
    <t>Campus Tree Sawmill Pav - Floor 01</t>
  </si>
  <si>
    <t>Campus Tree Sawmill Pav - Exterior XA100</t>
  </si>
  <si>
    <t>gsf = nsf</t>
  </si>
  <si>
    <t>GSF</t>
  </si>
  <si>
    <t>GSF = NSF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</si>
</sst>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0722</v>
          </cell>
          <cell r="B341">
            <v>722</v>
          </cell>
          <cell r="C341" t="str">
            <v>UKHC University Storage Facility (Under Construction)</v>
          </cell>
          <cell r="D341" t="str">
            <v>UKHC University Storage Facility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 t="str">
            <v>0725</v>
          </cell>
          <cell r="B343">
            <v>725</v>
          </cell>
          <cell r="C343" t="str">
            <v>114 University Ave</v>
          </cell>
          <cell r="D343" t="str">
            <v>114 University Ave</v>
          </cell>
        </row>
        <row r="344">
          <cell r="A344" t="str">
            <v>0726</v>
          </cell>
          <cell r="B344">
            <v>726</v>
          </cell>
          <cell r="C344" t="str">
            <v>115 University Ave</v>
          </cell>
          <cell r="D344" t="str">
            <v>115 University Ave</v>
          </cell>
        </row>
        <row r="345">
          <cell r="A345" t="str">
            <v>0727</v>
          </cell>
          <cell r="B345">
            <v>727</v>
          </cell>
          <cell r="C345" t="str">
            <v>119 University Ave</v>
          </cell>
          <cell r="D345" t="str">
            <v>119 University Ave</v>
          </cell>
        </row>
        <row r="346">
          <cell r="A346" t="str">
            <v>0728</v>
          </cell>
          <cell r="B346">
            <v>728</v>
          </cell>
          <cell r="C346" t="str">
            <v>123 University Ave</v>
          </cell>
          <cell r="D346" t="str">
            <v>123 University Ave</v>
          </cell>
        </row>
        <row r="347">
          <cell r="A347" t="str">
            <v>0729</v>
          </cell>
          <cell r="B347">
            <v>729</v>
          </cell>
          <cell r="C347" t="str">
            <v>135 University Ave</v>
          </cell>
          <cell r="D347" t="str">
            <v>135 University Ave</v>
          </cell>
        </row>
        <row r="348">
          <cell r="A348" t="str">
            <v>0730</v>
          </cell>
          <cell r="B348">
            <v>730</v>
          </cell>
          <cell r="C348" t="str">
            <v>114 State St</v>
          </cell>
          <cell r="D348" t="str">
            <v>114 State St</v>
          </cell>
        </row>
        <row r="349">
          <cell r="A349" t="str">
            <v>0731</v>
          </cell>
          <cell r="B349">
            <v>731</v>
          </cell>
          <cell r="C349" t="str">
            <v>116 State St</v>
          </cell>
          <cell r="D349" t="str">
            <v>116 State St</v>
          </cell>
        </row>
        <row r="350">
          <cell r="A350" t="str">
            <v>0732</v>
          </cell>
          <cell r="B350">
            <v>732</v>
          </cell>
          <cell r="C350" t="str">
            <v>205 Conn Terrace</v>
          </cell>
          <cell r="D350" t="str">
            <v>205 Conn Terrace</v>
          </cell>
        </row>
        <row r="351">
          <cell r="A351" t="str">
            <v>0733</v>
          </cell>
          <cell r="B351">
            <v>733</v>
          </cell>
          <cell r="C351" t="str">
            <v>901 Journal Ave</v>
          </cell>
          <cell r="D351" t="str">
            <v>901 Journal Ave</v>
          </cell>
        </row>
        <row r="352">
          <cell r="A352" t="str">
            <v>0734</v>
          </cell>
          <cell r="B352">
            <v>734</v>
          </cell>
          <cell r="C352" t="str">
            <v>903 Journal Ave</v>
          </cell>
          <cell r="D352" t="str">
            <v>903 Journal Ave</v>
          </cell>
        </row>
        <row r="353">
          <cell r="A353" t="str">
            <v>0735</v>
          </cell>
          <cell r="B353">
            <v>735</v>
          </cell>
          <cell r="C353" t="str">
            <v>907 Journal Ave</v>
          </cell>
          <cell r="D353" t="str">
            <v>907 Journal Ave</v>
          </cell>
        </row>
        <row r="354">
          <cell r="A354" t="str">
            <v>0736</v>
          </cell>
          <cell r="B354">
            <v>736</v>
          </cell>
          <cell r="C354" t="str">
            <v>911 Journal Ave</v>
          </cell>
          <cell r="D354" t="str">
            <v>911 Journal Ave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2255</v>
          </cell>
          <cell r="B361">
            <v>2255</v>
          </cell>
          <cell r="C361" t="str">
            <v>Albert Stewart House</v>
          </cell>
          <cell r="D361" t="str">
            <v>Albert Stewart House</v>
          </cell>
        </row>
        <row r="362">
          <cell r="A362" t="str">
            <v>8633</v>
          </cell>
          <cell r="B362">
            <v>8633</v>
          </cell>
          <cell r="C362" t="str">
            <v>UK HealthCare Good Samaritan Hospital</v>
          </cell>
          <cell r="D362" t="str">
            <v>UK HealthCare Good Samaritan Hospital</v>
          </cell>
        </row>
        <row r="363">
          <cell r="A363" t="str">
            <v>9127</v>
          </cell>
          <cell r="B363">
            <v>9127</v>
          </cell>
          <cell r="C363" t="str">
            <v>1101 S. Limestone</v>
          </cell>
          <cell r="D363" t="str">
            <v>1101 S. Limestone</v>
          </cell>
        </row>
        <row r="364">
          <cell r="A364" t="str">
            <v>9129</v>
          </cell>
          <cell r="B364">
            <v>9129</v>
          </cell>
          <cell r="C364" t="str">
            <v>127 University Ave</v>
          </cell>
          <cell r="D364" t="str">
            <v>127 University Ave</v>
          </cell>
        </row>
        <row r="365">
          <cell r="A365" t="str">
            <v>9363</v>
          </cell>
          <cell r="B365">
            <v>9363</v>
          </cell>
          <cell r="C365" t="str">
            <v>1212 Bath Avenue</v>
          </cell>
          <cell r="D365" t="str">
            <v>1212 Bath Avenue</v>
          </cell>
        </row>
        <row r="366">
          <cell r="A366" t="str">
            <v>9766</v>
          </cell>
          <cell r="B366">
            <v>9766</v>
          </cell>
          <cell r="C366" t="str">
            <v xml:space="preserve">New Equine Analytical Chemistry Lab      </v>
          </cell>
          <cell r="D366" t="str">
            <v>New Equine Lab</v>
          </cell>
        </row>
        <row r="367">
          <cell r="A367" t="str">
            <v>9768</v>
          </cell>
          <cell r="B367">
            <v>9768</v>
          </cell>
          <cell r="C367" t="str">
            <v>531 Wellington Way</v>
          </cell>
          <cell r="D367" t="str">
            <v>531 Wellington Way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9847</v>
          </cell>
          <cell r="B369">
            <v>9847</v>
          </cell>
          <cell r="C369" t="str">
            <v>Polk-Dalton Clinic</v>
          </cell>
          <cell r="D369" t="str">
            <v>Polk-Dalton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H15" sqref="H15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/>
      <c r="C1" s="25"/>
      <c r="D1" s="27" t="s">
        <v>58</v>
      </c>
      <c r="E1" s="12"/>
      <c r="F1" s="11" t="s">
        <v>9</v>
      </c>
      <c r="G1" s="16">
        <v>44601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/>
      </c>
      <c r="C2" s="26"/>
      <c r="D2" s="12"/>
      <c r="E2" s="12"/>
      <c r="F2" s="11" t="s">
        <v>10</v>
      </c>
      <c r="G2" s="17" t="s">
        <v>20</v>
      </c>
    </row>
    <row r="3" spans="1:12" s="1" customFormat="1" ht="15" customHeight="1" x14ac:dyDescent="0.25">
      <c r="A3" s="22"/>
      <c r="B3" s="28" t="s">
        <v>59</v>
      </c>
      <c r="C3" s="28"/>
      <c r="D3" s="28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3" t="s">
        <v>65</v>
      </c>
      <c r="B6" s="23" t="s">
        <v>55</v>
      </c>
      <c r="D6" t="s">
        <v>11</v>
      </c>
      <c r="E6">
        <v>0</v>
      </c>
      <c r="F6">
        <v>1943</v>
      </c>
      <c r="G6" t="s">
        <v>19</v>
      </c>
      <c r="H6" t="s">
        <v>66</v>
      </c>
    </row>
    <row r="7" spans="1:12" x14ac:dyDescent="0.25">
      <c r="A7" s="23" t="s">
        <v>54</v>
      </c>
      <c r="B7" s="23" t="s">
        <v>55</v>
      </c>
      <c r="C7" t="s">
        <v>36</v>
      </c>
      <c r="D7" t="s">
        <v>11</v>
      </c>
      <c r="E7">
        <v>0</v>
      </c>
      <c r="F7">
        <v>1943</v>
      </c>
      <c r="G7" t="s">
        <v>19</v>
      </c>
      <c r="H7" t="s">
        <v>56</v>
      </c>
    </row>
    <row r="15" spans="1:12" x14ac:dyDescent="0.25">
      <c r="L15" t="s">
        <v>53</v>
      </c>
    </row>
  </sheetData>
  <mergeCells count="3">
    <mergeCell ref="B1:C1"/>
    <mergeCell ref="B2:C2"/>
    <mergeCell ref="B3:D3"/>
  </mergeCells>
  <conditionalFormatting sqref="D1:D2 D4:D6 D8:D500">
    <cfRule type="cellIs" dxfId="5" priority="6" operator="equal">
      <formula>"Yes"</formula>
    </cfRule>
  </conditionalFormatting>
  <conditionalFormatting sqref="G1:G6 G8:G1048576">
    <cfRule type="cellIs" dxfId="4" priority="4" operator="equal">
      <formula>"Action Required"</formula>
    </cfRule>
    <cfRule type="cellIs" dxfId="3" priority="5" operator="equal">
      <formula>"New Tag Required"</formula>
    </cfRule>
  </conditionalFormatting>
  <conditionalFormatting sqref="D7">
    <cfRule type="cellIs" dxfId="2" priority="3" operator="equal">
      <formula>"Yes"</formula>
    </cfRule>
  </conditionalFormatting>
  <conditionalFormatting sqref="G7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F34"/>
  <sheetViews>
    <sheetView workbookViewId="0">
      <selection activeCell="G17" sqref="G17"/>
    </sheetView>
  </sheetViews>
  <sheetFormatPr defaultRowHeight="15" x14ac:dyDescent="0.25"/>
  <cols>
    <col min="1" max="1" width="22.42578125" style="13" bestFit="1" customWidth="1"/>
    <col min="2" max="2" width="38.85546875" style="13" customWidth="1"/>
    <col min="3" max="3" width="10.42578125" style="13" customWidth="1"/>
    <col min="4" max="5" width="14.7109375" style="13" customWidth="1"/>
    <col min="6" max="16384" width="9.140625" style="13"/>
  </cols>
  <sheetData>
    <row r="1" spans="1:6" x14ac:dyDescent="0.25">
      <c r="A1" s="11" t="s">
        <v>0</v>
      </c>
      <c r="B1" s="18">
        <f>'eBARS Changes'!B1:C1</f>
        <v>0</v>
      </c>
      <c r="C1" s="27" t="s">
        <v>58</v>
      </c>
      <c r="D1" s="11" t="s">
        <v>9</v>
      </c>
      <c r="E1" s="16">
        <f>'eBARS Changes'!G1</f>
        <v>44601</v>
      </c>
    </row>
    <row r="2" spans="1:6" x14ac:dyDescent="0.25">
      <c r="A2" s="11" t="s">
        <v>1</v>
      </c>
      <c r="B2" s="18" t="str">
        <f>'eBARS Changes'!B2:C2</f>
        <v/>
      </c>
      <c r="C2" s="12"/>
      <c r="D2" s="11" t="s">
        <v>10</v>
      </c>
      <c r="E2" s="17" t="str">
        <f>'eBARS Changes'!G2</f>
        <v>Janet Schwartz</v>
      </c>
    </row>
    <row r="3" spans="1:6" x14ac:dyDescent="0.25">
      <c r="B3" s="13" t="s">
        <v>59</v>
      </c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 t="s">
        <v>57</v>
      </c>
      <c r="B6" s="29" t="s">
        <v>59</v>
      </c>
      <c r="C6" s="13" t="s">
        <v>14</v>
      </c>
      <c r="F6" s="13">
        <f>LEN(B6)</f>
        <v>38</v>
      </c>
    </row>
    <row r="7" spans="1:6" x14ac:dyDescent="0.25">
      <c r="A7" t="s">
        <v>61</v>
      </c>
      <c r="B7" s="29" t="s">
        <v>62</v>
      </c>
      <c r="C7" s="30" t="s">
        <v>14</v>
      </c>
      <c r="D7" s="13">
        <v>1943</v>
      </c>
      <c r="E7" s="13" t="s">
        <v>64</v>
      </c>
      <c r="F7" s="13">
        <f t="shared" ref="F7:F9" si="0">LEN(B7)</f>
        <v>34</v>
      </c>
    </row>
    <row r="8" spans="1:6" x14ac:dyDescent="0.25">
      <c r="A8" t="s">
        <v>60</v>
      </c>
      <c r="B8" s="29" t="s">
        <v>63</v>
      </c>
      <c r="C8" s="30" t="s">
        <v>14</v>
      </c>
      <c r="D8" s="13">
        <v>1943</v>
      </c>
      <c r="F8" s="13">
        <f t="shared" si="0"/>
        <v>40</v>
      </c>
    </row>
    <row r="9" spans="1:6" x14ac:dyDescent="0.25">
      <c r="A9"/>
      <c r="B9"/>
      <c r="C9" s="30"/>
    </row>
    <row r="10" spans="1:6" x14ac:dyDescent="0.25">
      <c r="A10"/>
      <c r="B10"/>
      <c r="C10" s="30"/>
    </row>
    <row r="11" spans="1:6" x14ac:dyDescent="0.25">
      <c r="A11"/>
      <c r="B11"/>
      <c r="C11" s="30"/>
    </row>
    <row r="12" spans="1:6" x14ac:dyDescent="0.25">
      <c r="A12"/>
      <c r="B12"/>
      <c r="C12" s="30"/>
    </row>
    <row r="13" spans="1:6" x14ac:dyDescent="0.25">
      <c r="A13"/>
      <c r="B13"/>
      <c r="C13" s="30"/>
    </row>
    <row r="14" spans="1:6" x14ac:dyDescent="0.25">
      <c r="A14"/>
      <c r="B14"/>
      <c r="C14" s="30"/>
    </row>
    <row r="15" spans="1:6" x14ac:dyDescent="0.25">
      <c r="A15"/>
      <c r="B15"/>
      <c r="C15" s="30"/>
    </row>
    <row r="16" spans="1:6" x14ac:dyDescent="0.25">
      <c r="A16"/>
      <c r="B16"/>
      <c r="C16" s="30"/>
    </row>
    <row r="17" spans="1:3" x14ac:dyDescent="0.25">
      <c r="A17"/>
      <c r="B17"/>
      <c r="C17" s="30"/>
    </row>
    <row r="18" spans="1:3" x14ac:dyDescent="0.25">
      <c r="A18"/>
      <c r="B18"/>
      <c r="C18" s="30"/>
    </row>
    <row r="19" spans="1:3" x14ac:dyDescent="0.25">
      <c r="A19"/>
      <c r="B19"/>
      <c r="C19" s="30"/>
    </row>
    <row r="20" spans="1:3" x14ac:dyDescent="0.25">
      <c r="A20"/>
      <c r="B20"/>
      <c r="C20" s="30"/>
    </row>
    <row r="21" spans="1:3" x14ac:dyDescent="0.25">
      <c r="A21"/>
      <c r="B21"/>
      <c r="C21" s="30"/>
    </row>
    <row r="22" spans="1:3" x14ac:dyDescent="0.25">
      <c r="A22"/>
      <c r="B22"/>
      <c r="C22" s="30"/>
    </row>
    <row r="23" spans="1:3" x14ac:dyDescent="0.25">
      <c r="A23"/>
      <c r="B23"/>
      <c r="C23" s="30"/>
    </row>
    <row r="24" spans="1:3" x14ac:dyDescent="0.25">
      <c r="A24"/>
      <c r="B24"/>
      <c r="C24" s="30"/>
    </row>
    <row r="25" spans="1:3" x14ac:dyDescent="0.25">
      <c r="A25"/>
      <c r="B25"/>
      <c r="C25" s="30"/>
    </row>
    <row r="26" spans="1:3" x14ac:dyDescent="0.25">
      <c r="A26"/>
      <c r="B26"/>
      <c r="C26" s="30"/>
    </row>
    <row r="27" spans="1:3" x14ac:dyDescent="0.25">
      <c r="A27"/>
      <c r="B27"/>
      <c r="C27" s="30"/>
    </row>
    <row r="28" spans="1:3" x14ac:dyDescent="0.25">
      <c r="A28"/>
      <c r="B28"/>
      <c r="C28" s="30"/>
    </row>
    <row r="29" spans="1:3" x14ac:dyDescent="0.25">
      <c r="A29"/>
      <c r="B29"/>
      <c r="C29" s="30"/>
    </row>
    <row r="30" spans="1:3" x14ac:dyDescent="0.25">
      <c r="A30"/>
      <c r="B30"/>
      <c r="C30" s="30"/>
    </row>
    <row r="31" spans="1:3" x14ac:dyDescent="0.25">
      <c r="A31"/>
      <c r="B31"/>
      <c r="C31" s="30"/>
    </row>
    <row r="32" spans="1:3" x14ac:dyDescent="0.25">
      <c r="A32"/>
      <c r="B32"/>
      <c r="C32" s="30"/>
    </row>
    <row r="33" spans="1:3" x14ac:dyDescent="0.25">
      <c r="A33"/>
      <c r="B33"/>
      <c r="C33" s="30"/>
    </row>
    <row r="34" spans="1:3" x14ac:dyDescent="0.25">
      <c r="A34"/>
      <c r="B34"/>
      <c r="C34" s="3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0722</v>
      </c>
      <c r="B341" s="7" t="str">
        <f>VLOOKUP(A341,[1]UKBuilding_List!$A$1:$D$376,3,FALSE)</f>
        <v>UKHC University Storage Facility (Under Construction)</v>
      </c>
    </row>
    <row r="342" spans="1:2" x14ac:dyDescent="0.25">
      <c r="A342" s="7" t="str">
        <f>([1]UKBuilding_List!A342)</f>
        <v>0723</v>
      </c>
      <c r="B342" s="7" t="str">
        <f>VLOOKUP(A342,[1]UKBuilding_List!$A$1:$D$376,3,FALSE)</f>
        <v>Burley Tobacco Coop</v>
      </c>
    </row>
    <row r="343" spans="1:2" x14ac:dyDescent="0.25">
      <c r="A343" s="7" t="str">
        <f>([1]UKBuilding_List!A343)</f>
        <v>0725</v>
      </c>
      <c r="B343" s="7" t="str">
        <f>VLOOKUP(A343,[1]UKBuilding_List!$A$1:$D$376,3,FALSE)</f>
        <v>114 University Ave</v>
      </c>
    </row>
    <row r="344" spans="1:2" x14ac:dyDescent="0.25">
      <c r="A344" s="7" t="str">
        <f>([1]UKBuilding_List!A344)</f>
        <v>0726</v>
      </c>
      <c r="B344" s="7" t="str">
        <f>VLOOKUP(A344,[1]UKBuilding_List!$A$1:$D$376,3,FALSE)</f>
        <v>115 University Ave</v>
      </c>
    </row>
    <row r="345" spans="1:2" x14ac:dyDescent="0.25">
      <c r="A345" s="7" t="str">
        <f>([1]UKBuilding_List!A345)</f>
        <v>0727</v>
      </c>
      <c r="B345" s="7" t="str">
        <f>VLOOKUP(A345,[1]UKBuilding_List!$A$1:$D$376,3,FALSE)</f>
        <v>119 University Ave</v>
      </c>
    </row>
    <row r="346" spans="1:2" x14ac:dyDescent="0.25">
      <c r="A346" s="7" t="str">
        <f>([1]UKBuilding_List!A346)</f>
        <v>0728</v>
      </c>
      <c r="B346" s="7" t="str">
        <f>VLOOKUP(A346,[1]UKBuilding_List!$A$1:$D$376,3,FALSE)</f>
        <v>123 University Ave</v>
      </c>
    </row>
    <row r="347" spans="1:2" x14ac:dyDescent="0.25">
      <c r="A347" s="7" t="str">
        <f>([1]UKBuilding_List!A347)</f>
        <v>0729</v>
      </c>
      <c r="B347" s="7" t="str">
        <f>VLOOKUP(A347,[1]UKBuilding_List!$A$1:$D$376,3,FALSE)</f>
        <v>135 University Ave</v>
      </c>
    </row>
    <row r="348" spans="1:2" x14ac:dyDescent="0.25">
      <c r="A348" s="7" t="str">
        <f>([1]UKBuilding_List!A348)</f>
        <v>0730</v>
      </c>
      <c r="B348" s="7" t="str">
        <f>VLOOKUP(A348,[1]UKBuilding_List!$A$1:$D$376,3,FALSE)</f>
        <v>114 State St</v>
      </c>
    </row>
    <row r="349" spans="1:2" x14ac:dyDescent="0.25">
      <c r="A349" s="7" t="str">
        <f>([1]UKBuilding_List!A349)</f>
        <v>0731</v>
      </c>
      <c r="B349" s="7" t="str">
        <f>VLOOKUP(A349,[1]UKBuilding_List!$A$1:$D$376,3,FALSE)</f>
        <v>116 State St</v>
      </c>
    </row>
    <row r="350" spans="1:2" x14ac:dyDescent="0.25">
      <c r="A350" s="7" t="str">
        <f>([1]UKBuilding_List!A350)</f>
        <v>0732</v>
      </c>
      <c r="B350" s="7" t="str">
        <f>VLOOKUP(A350,[1]UKBuilding_List!$A$1:$D$376,3,FALSE)</f>
        <v>205 Conn Terrace</v>
      </c>
    </row>
    <row r="351" spans="1:2" x14ac:dyDescent="0.25">
      <c r="A351" s="7" t="str">
        <f>([1]UKBuilding_List!A351)</f>
        <v>0733</v>
      </c>
      <c r="B351" s="7" t="str">
        <f>VLOOKUP(A351,[1]UKBuilding_List!$A$1:$D$376,3,FALSE)</f>
        <v>901 Journal Ave</v>
      </c>
    </row>
    <row r="352" spans="1:2" x14ac:dyDescent="0.25">
      <c r="A352" s="7" t="str">
        <f>([1]UKBuilding_List!A352)</f>
        <v>0734</v>
      </c>
      <c r="B352" s="7" t="str">
        <f>VLOOKUP(A352,[1]UKBuilding_List!$A$1:$D$376,3,FALSE)</f>
        <v>903 Journal Ave</v>
      </c>
    </row>
    <row r="353" spans="1:2" x14ac:dyDescent="0.25">
      <c r="A353" s="7" t="str">
        <f>([1]UKBuilding_List!A353)</f>
        <v>0735</v>
      </c>
      <c r="B353" s="7" t="str">
        <f>VLOOKUP(A353,[1]UKBuilding_List!$A$1:$D$376,3,FALSE)</f>
        <v>907 Journal Ave</v>
      </c>
    </row>
    <row r="354" spans="1:2" x14ac:dyDescent="0.25">
      <c r="A354" s="7" t="str">
        <f>([1]UKBuilding_List!A354)</f>
        <v>0736</v>
      </c>
      <c r="B354" s="7" t="str">
        <f>VLOOKUP(A354,[1]UKBuilding_List!$A$1:$D$376,3,FALSE)</f>
        <v>911 Journal Ave</v>
      </c>
    </row>
    <row r="355" spans="1:2" x14ac:dyDescent="0.25">
      <c r="A355" s="7">
        <f>([1]UKBuilding_List!A355)</f>
        <v>1200</v>
      </c>
      <c r="B355" s="7" t="str">
        <f>VLOOKUP(A355,[1]UKBuilding_List!$A$1:$D$376,3,FALSE)</f>
        <v>Electric Substation #1</v>
      </c>
    </row>
    <row r="356" spans="1:2" x14ac:dyDescent="0.25">
      <c r="A356" s="7">
        <f>([1]UKBuilding_List!A356)</f>
        <v>1201</v>
      </c>
      <c r="B356" s="7" t="str">
        <f>VLOOKUP(A356,[1]UKBuilding_List!$A$1:$D$376,3,FALSE)</f>
        <v>Electric Substation #3</v>
      </c>
    </row>
    <row r="357" spans="1:2" x14ac:dyDescent="0.25">
      <c r="A357" s="7">
        <f>([1]UKBuilding_List!A357)</f>
        <v>2100</v>
      </c>
      <c r="B357" s="7" t="str">
        <f>VLOOKUP(A357,[1]UKBuilding_List!$A$1:$D$376,3,FALSE)</f>
        <v>Alpha Chi Omega Sorority</v>
      </c>
    </row>
    <row r="358" spans="1:2" x14ac:dyDescent="0.25">
      <c r="A358" s="7">
        <f>([1]UKBuilding_List!A358)</f>
        <v>2101</v>
      </c>
      <c r="B358" s="7" t="str">
        <f>VLOOKUP(A358,[1]UKBuilding_List!$A$1:$D$376,3,FALSE)</f>
        <v>Beta Theta Pi Fraternity</v>
      </c>
    </row>
    <row r="359" spans="1:2" x14ac:dyDescent="0.25">
      <c r="A359" s="7">
        <f>([1]UKBuilding_List!A359)</f>
        <v>2102</v>
      </c>
      <c r="B359" s="7" t="str">
        <f>VLOOKUP(A359,[1]UKBuilding_List!$A$1:$D$376,3,FALSE)</f>
        <v>Kappa Alpha Theta Sorority</v>
      </c>
    </row>
    <row r="360" spans="1:2" x14ac:dyDescent="0.25">
      <c r="A360" s="7">
        <f>([1]UKBuilding_List!A360)</f>
        <v>2103</v>
      </c>
      <c r="B360" s="7" t="str">
        <f>VLOOKUP(A360,[1]UKBuilding_List!$A$1:$D$376,3,FALSE)</f>
        <v>Phi Kappa Tau</v>
      </c>
    </row>
    <row r="361" spans="1:2" x14ac:dyDescent="0.25">
      <c r="A361" s="7" t="str">
        <f>([1]UKBuilding_List!A361)</f>
        <v>2255</v>
      </c>
      <c r="B361" s="7" t="str">
        <f>VLOOKUP(A361,[1]UKBuilding_List!$A$1:$D$376,3,FALSE)</f>
        <v>Albert Stewart House</v>
      </c>
    </row>
    <row r="362" spans="1:2" x14ac:dyDescent="0.25">
      <c r="A362" s="7" t="str">
        <f>([1]UKBuilding_List!A362)</f>
        <v>8633</v>
      </c>
      <c r="B362" s="7" t="str">
        <f>VLOOKUP(A362,[1]UKBuilding_List!$A$1:$D$376,3,FALSE)</f>
        <v>UK HealthCare Good Samaritan Hospital</v>
      </c>
    </row>
    <row r="363" spans="1:2" x14ac:dyDescent="0.25">
      <c r="A363" s="7" t="str">
        <f>([1]UKBuilding_List!A363)</f>
        <v>9127</v>
      </c>
      <c r="B363" s="7" t="str">
        <f>VLOOKUP(A363,[1]UKBuilding_List!$A$1:$D$376,3,FALSE)</f>
        <v>1101 S. Limestone</v>
      </c>
    </row>
    <row r="364" spans="1:2" x14ac:dyDescent="0.25">
      <c r="A364" s="7" t="str">
        <f>([1]UKBuilding_List!A364)</f>
        <v>9129</v>
      </c>
      <c r="B364" s="7" t="str">
        <f>VLOOKUP(A364,[1]UKBuilding_List!$A$1:$D$376,3,FALSE)</f>
        <v>127 University Ave</v>
      </c>
    </row>
    <row r="365" spans="1:2" x14ac:dyDescent="0.25">
      <c r="A365" s="7" t="str">
        <f>([1]UKBuilding_List!A365)</f>
        <v>9363</v>
      </c>
      <c r="B365" s="7" t="str">
        <f>VLOOKUP(A365,[1]UKBuilding_List!$A$1:$D$376,3,FALSE)</f>
        <v>1212 Bath Avenue</v>
      </c>
    </row>
    <row r="366" spans="1:2" x14ac:dyDescent="0.25">
      <c r="A366" s="7" t="str">
        <f>([1]UKBuilding_List!A366)</f>
        <v>9766</v>
      </c>
      <c r="B366" s="7" t="str">
        <f>VLOOKUP(A366,[1]UKBuilding_List!$A$1:$D$376,3,FALSE)</f>
        <v xml:space="preserve">New Equine Analytical Chemistry Lab      </v>
      </c>
    </row>
    <row r="367" spans="1:2" x14ac:dyDescent="0.25">
      <c r="A367" s="7" t="str">
        <f>([1]UKBuilding_List!A367)</f>
        <v>9768</v>
      </c>
      <c r="B367" s="7" t="str">
        <f>VLOOKUP(A367,[1]UKBuilding_List!$A$1:$D$376,3,FALSE)</f>
        <v>531 Wellington Way</v>
      </c>
    </row>
    <row r="368" spans="1:2" x14ac:dyDescent="0.25">
      <c r="A368" s="7">
        <f>([1]UKBuilding_List!A368)</f>
        <v>9813</v>
      </c>
      <c r="B368" s="7" t="str">
        <f>VLOOKUP(A368,[1]UKBuilding_List!$A$1:$D$376,3,FALSE)</f>
        <v>Child Development Center of the Bluegrass, Inc.</v>
      </c>
    </row>
    <row r="369" spans="1:2" x14ac:dyDescent="0.25">
      <c r="A369" s="7" t="str">
        <f>([1]UKBuilding_List!A369)</f>
        <v>9847</v>
      </c>
      <c r="B369" s="7" t="str">
        <f>VLOOKUP(A369,[1]UKBuilding_List!$A$1:$D$376,3,FALSE)</f>
        <v>Polk-Dalton Clinic</v>
      </c>
    </row>
    <row r="370" spans="1:2" x14ac:dyDescent="0.25">
      <c r="A370" s="7" t="str">
        <f>([1]UKBuilding_List!A370)</f>
        <v>9853</v>
      </c>
      <c r="B370" s="7" t="str">
        <f>VLOOKUP(A370,[1]UKBuilding_List!$A$1:$D$376,3,FALSE)</f>
        <v>Shriners Hospitals for Children Medical Center - Lexington</v>
      </c>
    </row>
    <row r="371" spans="1:2" x14ac:dyDescent="0.25">
      <c r="A371" s="7" t="str">
        <f>([1]UKBuilding_List!A371)</f>
        <v>9854</v>
      </c>
      <c r="B371" s="7" t="str">
        <f>VLOOKUP(A371,[1]UKBuilding_List!$A$1:$D$376,3,FALSE)</f>
        <v>Anthropology Research Building</v>
      </c>
    </row>
    <row r="372" spans="1:2" x14ac:dyDescent="0.25">
      <c r="A372" s="7" t="str">
        <f>([1]UKBuilding_List!A372)</f>
        <v>9861</v>
      </c>
      <c r="B372" s="7" t="str">
        <f>VLOOKUP(A372,[1]UKBuilding_List!$A$1:$D$376,3,FALSE)</f>
        <v>845 Angliana Ave</v>
      </c>
    </row>
    <row r="373" spans="1:2" x14ac:dyDescent="0.25">
      <c r="A373" s="7" t="str">
        <f>([1]UKBuilding_List!A373)</f>
        <v>9873</v>
      </c>
      <c r="B373" s="7" t="str">
        <f>VLOOKUP(A373,[1]UKBuilding_List!$A$1:$D$376,3,FALSE)</f>
        <v>UKHC Midwife Clinic</v>
      </c>
    </row>
    <row r="374" spans="1:2" x14ac:dyDescent="0.25">
      <c r="A374" s="7" t="str">
        <f>([1]UKBuilding_List!A374)</f>
        <v>9875</v>
      </c>
      <c r="B374" s="7" t="str">
        <f>VLOOKUP(A374,[1]UKBuilding_List!$A$1:$D$376,3,FALSE)</f>
        <v>Vaughan Warehouse and Office</v>
      </c>
    </row>
    <row r="375" spans="1:2" x14ac:dyDescent="0.25">
      <c r="A375" s="7" t="str">
        <f>([1]UKBuilding_List!A375)</f>
        <v>9879</v>
      </c>
      <c r="B375" s="7" t="str">
        <f>VLOOKUP(A375,[1]UKBuilding_List!$A$1:$D$376,3,FALSE)</f>
        <v>Vaughan Warehouse #3</v>
      </c>
    </row>
    <row r="376" spans="1:2" x14ac:dyDescent="0.25">
      <c r="A376" s="7" t="str">
        <f>([1]UKBuilding_List!A376)</f>
        <v>9881</v>
      </c>
      <c r="B376" s="7" t="str">
        <f>VLOOKUP(A376,[1]UKBuilding_List!$A$1:$D$376,3,FALSE)</f>
        <v>Vaughan Warehouse #4</v>
      </c>
    </row>
    <row r="377" spans="1:2" x14ac:dyDescent="0.25">
      <c r="A377" s="7" t="str">
        <f>([1]UKBuilding_List!A377)</f>
        <v>9882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9925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9983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2022-02-09T21:25:10Z</dcterms:modified>
  <cp:contentStatus/>
</cp:coreProperties>
</file>