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0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M7" i="1" l="1"/>
  <c r="M9" i="1"/>
  <c r="M10" i="1"/>
  <c r="M11" i="1"/>
  <c r="M12" i="1"/>
  <c r="M13" i="1"/>
  <c r="M14" i="1"/>
  <c r="M15" i="1"/>
  <c r="M16" i="1"/>
  <c r="M17" i="1"/>
  <c r="M18" i="1"/>
  <c r="M19" i="1"/>
  <c r="M20" i="1"/>
  <c r="M6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H23" i="1" l="1"/>
  <c r="G23" i="1"/>
  <c r="M23" i="1" l="1"/>
  <c r="K2" i="1" s="1"/>
  <c r="J2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<sst xmlns="http://schemas.openxmlformats.org/spreadsheetml/2006/main" count="112" uniqueCount="86">
  <si>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</si>
  <si>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</si>
  <si>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</si>
  <si>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</si>
  <si>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</si>
  <si>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</si>
  <si>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</si>
  <si>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</si>
  <si>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</si>
  <si>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</si>
  <si>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</si>
  <si>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</si>
  <si>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</si>
  <si>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</si>
  <si>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</si>
  <si>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</si>
  <si>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</si>
  <si>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</si>
  <si>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</si>
  <si>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</si>
  <si>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</si>
  <si>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</si>
  <si>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</si>
  <si>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</si>
  <si>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</si>
  <si>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</si>
  <si>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</si>
  <si>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</si>
  <si>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</si>
  <si>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</si>
  <si>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</si>
  <si>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</si>
  <si>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</si>
  <si>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</si>
  <si>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</si>
  <si>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</si>
  <si>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</si>
  <si>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</si>
  <si>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</si>
  <si>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</si>
  <si>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</si>
  <si>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</si>
  <si>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</si>
  <si>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</si>
  <si>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</si>
  <si>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</si>
  <si>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</si>
  <si>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</si>
  <si>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</si>
  <si>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</si>
  <si>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</si>
  <si>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</si>
  <si>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</si>
  <si>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</si>
  <si>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</si>
  <si>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</si>
  <si>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</si>
  <si>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</si>
  <si>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</si>
  <si>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</si>
  <si>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</si>
  <si>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</si>
  <si>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</si>
  <si>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</si>
  <si>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</si>
  <si>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</si>
  <si>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</si>
  <si>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</si>
  <si>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</si>
  <si>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</si>
  <si>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</si>
  <si>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</si>
  <si>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</si>
  <si>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0708</t>
  </si>
  <si>
    <t>XA100</t>
  </si>
  <si>
    <t>01</t>
  </si>
  <si>
    <t xml:space="preserve">New drawing created </t>
  </si>
  <si>
    <t>GSF</t>
  </si>
  <si>
    <t>ADD</t>
  </si>
  <si>
    <t> Kiln Enclosure Building</t>
  </si>
  <si>
    <t>LX-0708</t>
  </si>
  <si>
    <t>LX-0708-01</t>
  </si>
  <si>
    <t>LX-0708-01-XA0100</t>
  </si>
  <si>
    <t>Kiln Enclosure Bldg</t>
  </si>
  <si>
    <t>Kiln Enclosure Bldg 1st Floor</t>
  </si>
  <si>
    <t>Kiln Enclosure Bldg Kiln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</si>
</sst>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343D47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0" fontId="25" fillId="0" borderId="0" xfId="0" applyFon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>
            <v>1200</v>
          </cell>
          <cell r="B363">
            <v>1200</v>
          </cell>
          <cell r="C363" t="str">
            <v>Electric Substation #1</v>
          </cell>
          <cell r="D363" t="str">
            <v>Electric Substation #1</v>
          </cell>
        </row>
        <row r="364">
          <cell r="A364">
            <v>1201</v>
          </cell>
          <cell r="B364">
            <v>1201</v>
          </cell>
          <cell r="C364" t="str">
            <v>Electric Substation #3</v>
          </cell>
          <cell r="D364" t="str">
            <v>Electric Substation #3</v>
          </cell>
        </row>
        <row r="365">
          <cell r="A365" t="str">
            <v>8633</v>
          </cell>
          <cell r="B365">
            <v>8633</v>
          </cell>
          <cell r="C365" t="str">
            <v>UK HealthCare Good Samaritan Hospital</v>
          </cell>
          <cell r="D365" t="str">
            <v>UK HealthCare Good Samaritan Hospital</v>
          </cell>
        </row>
        <row r="366">
          <cell r="A366" t="str">
            <v>9127</v>
          </cell>
          <cell r="B366">
            <v>9127</v>
          </cell>
          <cell r="C366" t="str">
            <v>1101 S. Limestone</v>
          </cell>
          <cell r="D366" t="str">
            <v>1101 S. Limestone</v>
          </cell>
        </row>
        <row r="367">
          <cell r="A367" t="str">
            <v>9777</v>
          </cell>
          <cell r="B367">
            <v>9777</v>
          </cell>
          <cell r="C367" t="str">
            <v>114 Conn Terrace</v>
          </cell>
          <cell r="D367" t="str">
            <v>114 Conn Terrace</v>
          </cell>
        </row>
        <row r="368">
          <cell r="A368" t="str">
            <v>9779</v>
          </cell>
          <cell r="B368">
            <v>9779</v>
          </cell>
          <cell r="C368" t="str">
            <v>PNC Pop Up Branch</v>
          </cell>
          <cell r="D368" t="str">
            <v>PNC Pop Up Branch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B2" sqref="B2:C2"/>
    </sheetView>
  </sheetViews>
  <sheetFormatPr defaultColWidth="9.140625" defaultRowHeight="15" x14ac:dyDescent="0.25"/>
  <cols>
    <col min="1" max="1" width="12.5703125" style="46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6" t="s">
        <v>73</v>
      </c>
      <c r="C1" s="76"/>
      <c r="F1" s="65" t="s">
        <v>10</v>
      </c>
      <c r="G1" s="18">
        <v>43081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7" t="s">
        <v>79</v>
      </c>
      <c r="C2" s="77"/>
      <c r="F2" s="66" t="s">
        <v>12</v>
      </c>
      <c r="G2" s="22" t="s">
        <v>70</v>
      </c>
      <c r="J2" s="15">
        <f>G23-J23</f>
        <v>1</v>
      </c>
      <c r="K2" s="15">
        <f>H23-M23</f>
        <v>1</v>
      </c>
      <c r="L2" s="23"/>
      <c r="M2" s="23"/>
      <c r="N2" s="23"/>
      <c r="O2" s="24"/>
      <c r="P2" s="25"/>
    </row>
    <row r="3" spans="1:16" x14ac:dyDescent="0.25">
      <c r="C3" s="75"/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1" customFormat="1" ht="15.75" thickTop="1" x14ac:dyDescent="0.25">
      <c r="A6" s="46" t="s">
        <v>74</v>
      </c>
      <c r="B6" s="46" t="s">
        <v>75</v>
      </c>
      <c r="C6" s="42" t="s">
        <v>50</v>
      </c>
      <c r="D6" s="41" t="s">
        <v>5</v>
      </c>
      <c r="E6" s="48">
        <v>0</v>
      </c>
      <c r="F6" s="48">
        <v>509</v>
      </c>
      <c r="G6" s="48" t="s">
        <v>3</v>
      </c>
      <c r="H6" s="41" t="s">
        <v>18</v>
      </c>
      <c r="I6" s="42" t="s">
        <v>76</v>
      </c>
      <c r="J6" s="57">
        <f>IF(G6="No Change","N/A",IF(G6="New Tag Required",Lookup!F:F,IF(G6="Remove Old Tag",Lookup!F:F,IF(G6="N/A","N/A",""))))</f>
        <v>0</v>
      </c>
      <c r="K6" s="58"/>
      <c r="L6" s="46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41" customFormat="1" x14ac:dyDescent="0.25">
      <c r="A7" s="46" t="s">
        <v>77</v>
      </c>
      <c r="B7" s="74" t="s">
        <v>75</v>
      </c>
      <c r="C7" s="42" t="s">
        <v>78</v>
      </c>
      <c r="D7" s="41" t="s">
        <v>5</v>
      </c>
      <c r="E7" s="48">
        <v>0</v>
      </c>
      <c r="F7" s="48">
        <v>549</v>
      </c>
      <c r="G7" s="48" t="s">
        <v>13</v>
      </c>
      <c r="H7" s="41" t="s">
        <v>13</v>
      </c>
      <c r="I7" s="42"/>
      <c r="J7" s="57" t="str">
        <f>IF(G7="No Change","N/A",IF(G7="New Tag Required",Lookup!F:F,IF(G7="Remove Old Tag",Lookup!F:F,IF(G7="N/A","N/A",""))))</f>
        <v>N/A</v>
      </c>
      <c r="K7" s="58"/>
      <c r="L7" s="46"/>
      <c r="M7" s="57" t="str">
        <f>IF(H7="No Change","N/A",IF(H7="New Tag Required",Lookup!F:F,IF(H7="Remove Old Sign",Lookup!F:F,IF(H7="N/A","N/A",""))))</f>
        <v>N/A</v>
      </c>
      <c r="N7" s="58"/>
      <c r="O7" s="57"/>
    </row>
    <row r="8" spans="1:16" s="41" customFormat="1" x14ac:dyDescent="0.25">
      <c r="A8" s="46"/>
      <c r="B8" s="46"/>
      <c r="C8" s="42"/>
      <c r="E8" s="48"/>
      <c r="F8" s="48"/>
      <c r="G8" s="48"/>
      <c r="I8" s="42"/>
      <c r="J8" s="57"/>
      <c r="K8" s="58"/>
      <c r="L8" s="46"/>
      <c r="M8" s="57"/>
      <c r="N8" s="58"/>
      <c r="O8" s="57"/>
    </row>
    <row r="9" spans="1:16" s="41" customFormat="1" x14ac:dyDescent="0.25">
      <c r="A9" s="59"/>
      <c r="B9" s="46"/>
      <c r="C9" s="42"/>
      <c r="E9" s="60"/>
      <c r="F9" s="60"/>
      <c r="G9" s="48"/>
      <c r="I9" s="42"/>
      <c r="J9" s="57" t="str">
        <f>IF(G9="No Change","N/A",IF(G9="New Tag Required",Lookup!F:F,IF(G9="Remove Old Tag",Lookup!F:F,IF(G9="N/A","N/A",""))))</f>
        <v/>
      </c>
      <c r="K9" s="58"/>
      <c r="L9" s="59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25">
      <c r="A10" s="59"/>
      <c r="B10" s="46"/>
      <c r="C10" s="42"/>
      <c r="E10" s="48"/>
      <c r="F10" s="48"/>
      <c r="G10" s="48"/>
      <c r="I10" s="42"/>
      <c r="J10" s="57" t="str">
        <f>IF(G10="No Change","N/A",IF(G10="New Tag Required",Lookup!F:F,IF(G10="Remove Old Tag",Lookup!F:F,IF(G10="N/A","N/A",""))))</f>
        <v/>
      </c>
      <c r="K10" s="58"/>
      <c r="L10" s="59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x14ac:dyDescent="0.25">
      <c r="A11" s="61"/>
      <c r="B11" s="46"/>
      <c r="C11" s="42"/>
      <c r="E11" s="48"/>
      <c r="F11" s="48"/>
      <c r="G11" s="48"/>
      <c r="I11" s="42"/>
      <c r="J11" s="57" t="str">
        <f>IF(G11="No Change","N/A",IF(G11="New Tag Required",Lookup!F:F,IF(G11="Remove Old Tag",Lookup!F:F,IF(G11="N/A","N/A",""))))</f>
        <v/>
      </c>
      <c r="K11" s="58"/>
      <c r="L11" s="61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x14ac:dyDescent="0.25">
      <c r="A12" s="61"/>
      <c r="B12" s="46"/>
      <c r="C12" s="42"/>
      <c r="E12" s="48"/>
      <c r="F12" s="48"/>
      <c r="G12" s="48"/>
      <c r="I12" s="42"/>
      <c r="J12" s="57" t="str">
        <f>IF(G12="No Change","N/A",IF(G12="New Tag Required",Lookup!F:F,IF(G12="Remove Old Tag",Lookup!F:F,IF(G12="N/A","N/A",""))))</f>
        <v/>
      </c>
      <c r="K12" s="58"/>
      <c r="L12" s="61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25">
      <c r="A13" s="61"/>
      <c r="B13" s="46"/>
      <c r="C13" s="42"/>
      <c r="E13" s="48"/>
      <c r="F13" s="48"/>
      <c r="G13" s="48"/>
      <c r="I13" s="42"/>
      <c r="J13" s="57" t="str">
        <f>IF(G13="No Change","N/A",IF(G13="New Tag Required",Lookup!F:F,IF(G13="Remove Old Tag",Lookup!F:F,IF(G13="N/A","N/A",""))))</f>
        <v/>
      </c>
      <c r="K13" s="58"/>
      <c r="L13" s="61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x14ac:dyDescent="0.25">
      <c r="A14" s="61"/>
      <c r="B14" s="46"/>
      <c r="C14" s="42"/>
      <c r="E14" s="48"/>
      <c r="F14" s="48"/>
      <c r="G14" s="48"/>
      <c r="I14" s="42"/>
      <c r="J14" s="57" t="str">
        <f>IF(G14="No Change","N/A",IF(G14="New Tag Required",Lookup!F:F,IF(G14="Remove Old Tag",Lookup!F:F,IF(G14="N/A","N/A",""))))</f>
        <v/>
      </c>
      <c r="K14" s="58"/>
      <c r="L14" s="61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x14ac:dyDescent="0.25">
      <c r="A15" s="47"/>
      <c r="B15" s="46"/>
      <c r="C15" s="42"/>
      <c r="E15" s="48"/>
      <c r="F15" s="48"/>
      <c r="G15" s="48"/>
      <c r="I15" s="42"/>
      <c r="J15" s="57" t="str">
        <f>IF(G15="No Change","N/A",IF(G15="New Tag Required",Lookup!F:F,IF(G15="Remove Old Tag",Lookup!F:F,IF(G15="N/A","N/A",""))))</f>
        <v/>
      </c>
      <c r="K15" s="62"/>
      <c r="M15" s="57" t="str">
        <f>IF(H15="No Change","N/A",IF(H15="New Tag Required",Lookup!F:F,IF(H15="Remove Old Sign",Lookup!F:F,IF(H15="N/A","N/A",""))))</f>
        <v/>
      </c>
      <c r="N15" s="62"/>
    </row>
    <row r="16" spans="1:16" s="41" customFormat="1" x14ac:dyDescent="0.25">
      <c r="A16" s="47"/>
      <c r="B16" s="46"/>
      <c r="C16" s="42"/>
      <c r="E16" s="48"/>
      <c r="F16" s="48"/>
      <c r="G16" s="48"/>
      <c r="I16" s="42"/>
      <c r="J16" s="57" t="str">
        <f>IF(G16="No Change","N/A",IF(G16="New Tag Required",Lookup!F:F,IF(G16="Remove Old Tag",Lookup!F:F,IF(G16="N/A","N/A",""))))</f>
        <v/>
      </c>
      <c r="K16" s="62"/>
      <c r="M16" s="57" t="str">
        <f>IF(H16="No Change","N/A",IF(H16="New Tag Required",Lookup!F:F,IF(H16="Remove Old Sign",Lookup!F:F,IF(H16="N/A","N/A",""))))</f>
        <v/>
      </c>
      <c r="N16" s="62"/>
    </row>
    <row r="17" spans="1:14" s="41" customFormat="1" x14ac:dyDescent="0.25">
      <c r="A17" s="47"/>
      <c r="B17" s="46"/>
      <c r="C17" s="42"/>
      <c r="E17" s="48"/>
      <c r="F17" s="48"/>
      <c r="G17" s="48"/>
      <c r="I17" s="42"/>
      <c r="J17" s="57" t="str">
        <f>IF(G17="No Change","N/A",IF(G17="New Tag Required",Lookup!F:F,IF(G17="Remove Old Tag",Lookup!F:F,IF(G17="N/A","N/A",""))))</f>
        <v/>
      </c>
      <c r="K17" s="62"/>
      <c r="M17" s="57" t="str">
        <f>IF(H17="No Change","N/A",IF(H17="New Tag Required",Lookup!F:F,IF(H17="Remove Old Sign",Lookup!F:F,IF(H17="N/A","N/A",""))))</f>
        <v/>
      </c>
      <c r="N17" s="62"/>
    </row>
    <row r="18" spans="1:14" x14ac:dyDescent="0.25">
      <c r="A18" s="54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4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4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ht="15.75" thickBot="1" x14ac:dyDescent="0.3">
      <c r="A21" s="54"/>
      <c r="C21" s="11"/>
      <c r="E21" s="30"/>
      <c r="F21" s="30"/>
      <c r="G21" s="30"/>
      <c r="K21" s="32"/>
      <c r="N21" s="32"/>
    </row>
    <row r="22" spans="1:14" ht="45" x14ac:dyDescent="0.25">
      <c r="A22" s="54"/>
      <c r="C22" s="11"/>
      <c r="E22" s="30"/>
      <c r="F22" s="30"/>
      <c r="G22" s="71" t="s">
        <v>45</v>
      </c>
      <c r="H22" s="72" t="s">
        <v>46</v>
      </c>
      <c r="J22" s="73" t="s">
        <v>40</v>
      </c>
      <c r="K22" s="10"/>
      <c r="L22" s="10"/>
      <c r="M22" s="73" t="s">
        <v>41</v>
      </c>
    </row>
    <row r="23" spans="1:14" ht="15.75" thickBot="1" x14ac:dyDescent="0.3">
      <c r="A23" s="54"/>
      <c r="C23" s="11"/>
      <c r="E23" s="30"/>
      <c r="F23" s="30"/>
      <c r="G23" s="14">
        <f>COUNTIF(G6:G22,"New Tag Required")</f>
        <v>1</v>
      </c>
      <c r="H23" s="13">
        <f>COUNTIF(H6:H22,"New Sign Required")</f>
        <v>1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25">
      <c r="A24" s="54"/>
      <c r="C24" s="11"/>
      <c r="E24" s="30"/>
      <c r="F24" s="30"/>
      <c r="G24" s="30"/>
    </row>
    <row r="25" spans="1:14" x14ac:dyDescent="0.25">
      <c r="A25" s="54"/>
      <c r="C25" s="11"/>
      <c r="E25" s="30"/>
      <c r="F25" s="30"/>
      <c r="G25" s="30"/>
    </row>
    <row r="26" spans="1:14" x14ac:dyDescent="0.25">
      <c r="A26" s="54"/>
      <c r="C26" s="11"/>
      <c r="E26" s="30"/>
      <c r="F26" s="30"/>
      <c r="G26" s="30"/>
    </row>
    <row r="27" spans="1:14" x14ac:dyDescent="0.25">
      <c r="A27" s="54"/>
      <c r="C27" s="11"/>
      <c r="E27" s="30"/>
      <c r="F27" s="30"/>
      <c r="G27" s="30"/>
    </row>
    <row r="28" spans="1:14" x14ac:dyDescent="0.25">
      <c r="A28" s="54"/>
      <c r="C28" s="11"/>
      <c r="E28" s="30"/>
      <c r="F28" s="30"/>
      <c r="G28" s="30"/>
    </row>
    <row r="29" spans="1:14" x14ac:dyDescent="0.25">
      <c r="A29" s="54"/>
      <c r="C29" s="11"/>
      <c r="E29" s="30"/>
      <c r="F29" s="30"/>
      <c r="G29" s="30"/>
    </row>
    <row r="30" spans="1:14" x14ac:dyDescent="0.25">
      <c r="A30" s="54"/>
      <c r="C30" s="11"/>
      <c r="E30" s="30"/>
      <c r="F30" s="30"/>
      <c r="G30" s="30"/>
    </row>
    <row r="31" spans="1:14" x14ac:dyDescent="0.25">
      <c r="A31" s="55"/>
      <c r="C31" s="11"/>
      <c r="E31" s="30"/>
      <c r="F31" s="33"/>
      <c r="G31" s="30"/>
    </row>
    <row r="32" spans="1:14" x14ac:dyDescent="0.25">
      <c r="A32" s="55"/>
      <c r="C32" s="11"/>
      <c r="E32" s="30"/>
      <c r="F32" s="33"/>
      <c r="G32" s="30"/>
    </row>
    <row r="33" spans="1:7" x14ac:dyDescent="0.25">
      <c r="A33" s="55"/>
      <c r="C33" s="11"/>
      <c r="E33" s="30"/>
      <c r="F33" s="34"/>
      <c r="G33" s="30"/>
    </row>
    <row r="34" spans="1:7" x14ac:dyDescent="0.25">
      <c r="A34" s="54"/>
      <c r="C34" s="11"/>
      <c r="E34" s="30"/>
      <c r="F34" s="33"/>
      <c r="G34" s="30"/>
    </row>
    <row r="35" spans="1:7" x14ac:dyDescent="0.25">
      <c r="A35" s="54"/>
      <c r="C35" s="11"/>
      <c r="E35" s="30"/>
      <c r="F35" s="33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6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  <c r="E40" s="30"/>
      <c r="F40" s="31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4"/>
      <c r="C43" s="11"/>
      <c r="E43" s="30"/>
      <c r="F43" s="30"/>
      <c r="G43" s="30"/>
    </row>
    <row r="44" spans="1:7" x14ac:dyDescent="0.25">
      <c r="A44" s="54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8:G42 G10:G21">
    <cfRule type="containsText" dxfId="53" priority="130" operator="containsText" text="New Tag Required">
      <formula>NOT(ISERROR(SEARCH("New Tag Required",G10)))</formula>
    </cfRule>
  </conditionalFormatting>
  <conditionalFormatting sqref="D6 D15:D88">
    <cfRule type="containsText" dxfId="52" priority="129" operator="containsText" text="Yes">
      <formula>NOT(ISERROR(SEARCH("Yes",D6)))</formula>
    </cfRule>
  </conditionalFormatting>
  <conditionalFormatting sqref="H28:H88 H189:H410 H10:H21">
    <cfRule type="containsText" dxfId="51" priority="117" operator="containsText" text="New Sign Required">
      <formula>NOT(ISERROR(SEARCH("New Sign Required",H10)))</formula>
    </cfRule>
  </conditionalFormatting>
  <conditionalFormatting sqref="G28:G88 G10:H21">
    <cfRule type="containsText" dxfId="50" priority="116" operator="containsText" text="Action Required">
      <formula>NOT(ISERROR(SEARCH("Action Required",G10)))</formula>
    </cfRule>
  </conditionalFormatting>
  <conditionalFormatting sqref="H28:H88">
    <cfRule type="containsText" dxfId="49" priority="115" operator="containsText" text="Action Required">
      <formula>NOT(ISERROR(SEARCH("Action Required",H28)))</formula>
    </cfRule>
  </conditionalFormatting>
  <conditionalFormatting sqref="G6 G24:G27">
    <cfRule type="containsText" dxfId="48" priority="57" operator="containsText" text="New Tag Required">
      <formula>NOT(ISERROR(SEARCH("New Tag Required",G6)))</formula>
    </cfRule>
  </conditionalFormatting>
  <conditionalFormatting sqref="H6 H24:H27">
    <cfRule type="containsText" dxfId="47" priority="55" operator="containsText" text="New Sign Required">
      <formula>NOT(ISERROR(SEARCH("New Sign Required",H6)))</formula>
    </cfRule>
  </conditionalFormatting>
  <conditionalFormatting sqref="G6 G24:G27">
    <cfRule type="containsText" dxfId="46" priority="54" operator="containsText" text="Action Required">
      <formula>NOT(ISERROR(SEARCH("Action Required",G6)))</formula>
    </cfRule>
  </conditionalFormatting>
  <conditionalFormatting sqref="H6 H24:H27">
    <cfRule type="containsText" dxfId="45" priority="53" operator="containsText" text="Action Required">
      <formula>NOT(ISERROR(SEARCH("Action Required",H6)))</formula>
    </cfRule>
  </conditionalFormatting>
  <conditionalFormatting sqref="G6">
    <cfRule type="containsText" dxfId="44" priority="52" operator="containsText" text="New Tag Required">
      <formula>NOT(ISERROR(SEARCH("New Tag Required",G6)))</formula>
    </cfRule>
  </conditionalFormatting>
  <conditionalFormatting sqref="D6">
    <cfRule type="containsText" dxfId="43" priority="51" operator="containsText" text="Yes">
      <formula>NOT(ISERROR(SEARCH("Yes",D6)))</formula>
    </cfRule>
  </conditionalFormatting>
  <conditionalFormatting sqref="G6">
    <cfRule type="containsText" dxfId="42" priority="50" operator="containsText" text="Action Required">
      <formula>NOT(ISERROR(SEARCH("Action Required",G6)))</formula>
    </cfRule>
  </conditionalFormatting>
  <conditionalFormatting sqref="D89:D188">
    <cfRule type="containsText" dxfId="41" priority="49" operator="containsText" text="Yes">
      <formula>NOT(ISERROR(SEARCH("Yes",D89)))</formula>
    </cfRule>
  </conditionalFormatting>
  <conditionalFormatting sqref="H89:H188">
    <cfRule type="containsText" dxfId="40" priority="48" operator="containsText" text="New Sign Required">
      <formula>NOT(ISERROR(SEARCH("New Sign Required",H89)))</formula>
    </cfRule>
  </conditionalFormatting>
  <conditionalFormatting sqref="G89:G188">
    <cfRule type="containsText" dxfId="39" priority="47" operator="containsText" text="Action Required">
      <formula>NOT(ISERROR(SEARCH("Action Required",G89)))</formula>
    </cfRule>
  </conditionalFormatting>
  <conditionalFormatting sqref="H89:H188">
    <cfRule type="containsText" dxfId="38" priority="46" operator="containsText" text="Action Required">
      <formula>NOT(ISERROR(SEARCH("Action Required",H89)))</formula>
    </cfRule>
  </conditionalFormatting>
  <conditionalFormatting sqref="D7:D8">
    <cfRule type="containsText" dxfId="37" priority="32" operator="containsText" text="Yes">
      <formula>NOT(ISERROR(SEARCH("Yes",D7)))</formula>
    </cfRule>
  </conditionalFormatting>
  <conditionalFormatting sqref="G7:G8">
    <cfRule type="containsText" dxfId="36" priority="31" operator="containsText" text="New Tag Required">
      <formula>NOT(ISERROR(SEARCH("New Tag Required",G7)))</formula>
    </cfRule>
  </conditionalFormatting>
  <conditionalFormatting sqref="H7:H8">
    <cfRule type="containsText" dxfId="35" priority="30" operator="containsText" text="New Sign Required">
      <formula>NOT(ISERROR(SEARCH("New Sign Required",H7)))</formula>
    </cfRule>
  </conditionalFormatting>
  <conditionalFormatting sqref="G7:G8">
    <cfRule type="containsText" dxfId="34" priority="29" operator="containsText" text="Action Required">
      <formula>NOT(ISERROR(SEARCH("Action Required",G7)))</formula>
    </cfRule>
  </conditionalFormatting>
  <conditionalFormatting sqref="H7:H8">
    <cfRule type="containsText" dxfId="33" priority="28" operator="containsText" text="Action Required">
      <formula>NOT(ISERROR(SEARCH("Action Required",H7)))</formula>
    </cfRule>
  </conditionalFormatting>
  <conditionalFormatting sqref="J2:N2">
    <cfRule type="cellIs" dxfId="32" priority="23" operator="notEqual">
      <formula>0</formula>
    </cfRule>
  </conditionalFormatting>
  <conditionalFormatting sqref="J6:J20">
    <cfRule type="cellIs" dxfId="31" priority="22" operator="equal">
      <formula>0</formula>
    </cfRule>
  </conditionalFormatting>
  <conditionalFormatting sqref="M6:M20">
    <cfRule type="cellIs" dxfId="30" priority="21" operator="equal">
      <formula>0</formula>
    </cfRule>
  </conditionalFormatting>
  <conditionalFormatting sqref="J6:J20 M6:M20">
    <cfRule type="cellIs" dxfId="29" priority="18" operator="equal">
      <formula>"In Progress"</formula>
    </cfRule>
    <cfRule type="cellIs" dxfId="28" priority="19" operator="equal">
      <formula>"Log Issues"</formula>
    </cfRule>
    <cfRule type="cellIs" dxfId="27" priority="20" operator="equal">
      <formula>"N/A"</formula>
    </cfRule>
  </conditionalFormatting>
  <conditionalFormatting sqref="K6:K14">
    <cfRule type="expression" dxfId="26" priority="17">
      <formula>$J6="Log Issues"</formula>
    </cfRule>
  </conditionalFormatting>
  <conditionalFormatting sqref="N6:N14">
    <cfRule type="expression" dxfId="25" priority="16">
      <formula>$M6="Log Issues"</formula>
    </cfRule>
  </conditionalFormatting>
  <conditionalFormatting sqref="G9">
    <cfRule type="containsText" dxfId="24" priority="15" operator="containsText" text="New Tag Required">
      <formula>NOT(ISERROR(SEARCH("New Tag Required",G9)))</formula>
    </cfRule>
  </conditionalFormatting>
  <conditionalFormatting sqref="H9">
    <cfRule type="containsText" dxfId="23" priority="14" operator="containsText" text="New Sign Required">
      <formula>NOT(ISERROR(SEARCH("New Sign Required",H9)))</formula>
    </cfRule>
  </conditionalFormatting>
  <conditionalFormatting sqref="G9">
    <cfRule type="containsText" dxfId="22" priority="13" operator="containsText" text="Action Required">
      <formula>NOT(ISERROR(SEARCH("Action Required",G9)))</formula>
    </cfRule>
  </conditionalFormatting>
  <conditionalFormatting sqref="H9">
    <cfRule type="containsText" dxfId="21" priority="12" operator="containsText" text="Action Required">
      <formula>NOT(ISERROR(SEARCH("Action Required",H9)))</formula>
    </cfRule>
  </conditionalFormatting>
  <conditionalFormatting sqref="H1:H1048576">
    <cfRule type="containsText" dxfId="20" priority="10" operator="containsText" text="Remove Old Sign">
      <formula>NOT(ISERROR(SEARCH("Remove Old Sign",H1)))</formula>
    </cfRule>
    <cfRule type="containsText" dxfId="19" priority="11" operator="containsText" text="Move Sign to New Location">
      <formula>NOT(ISERROR(SEARCH("Move Sign to New Location",H1)))</formula>
    </cfRule>
  </conditionalFormatting>
  <conditionalFormatting sqref="G1:G1048576">
    <cfRule type="containsText" dxfId="18" priority="9" operator="containsText" text="Remove Old Tag">
      <formula>NOT(ISERROR(SEARCH("Remove Old Tag",G1)))</formula>
    </cfRule>
  </conditionalFormatting>
  <conditionalFormatting sqref="D14">
    <cfRule type="containsText" dxfId="17" priority="1" operator="containsText" text="Yes">
      <formula>NOT(ISERROR(SEARCH("Yes",D14)))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  <x14:dataValidation type="list" allowBlank="1" showInputMessage="1">
          <x14:formula1>
            <xm:f>Lookup!$E$1:$E$19</xm:f>
          </x14:formula1>
          <xm:sqref>C6:C188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9" sqref="C9"/>
    </sheetView>
  </sheetViews>
  <sheetFormatPr defaultColWidth="9.140625" defaultRowHeight="15" x14ac:dyDescent="0.25"/>
  <cols>
    <col min="1" max="1" width="22.42578125" style="46" bestFit="1" customWidth="1"/>
    <col min="2" max="2" width="30.140625" style="46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0708</v>
      </c>
      <c r="C1" s="39"/>
      <c r="D1" s="17" t="s">
        <v>10</v>
      </c>
      <c r="E1" s="40">
        <f>'KD Changes'!G1</f>
        <v>43081</v>
      </c>
    </row>
    <row r="2" spans="1:10" ht="15" customHeight="1" x14ac:dyDescent="0.25">
      <c r="A2" s="43" t="s">
        <v>8</v>
      </c>
      <c r="B2" s="78" t="s">
        <v>79</v>
      </c>
      <c r="C2" s="78"/>
      <c r="D2" s="44" t="s">
        <v>12</v>
      </c>
      <c r="E2" s="45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6" t="s">
        <v>80</v>
      </c>
      <c r="B6" s="42" t="s">
        <v>83</v>
      </c>
      <c r="C6" s="41" t="s">
        <v>63</v>
      </c>
      <c r="G6" s="29"/>
      <c r="H6" s="29"/>
      <c r="I6" s="41"/>
      <c r="J6" s="41"/>
    </row>
    <row r="7" spans="1:10" x14ac:dyDescent="0.25">
      <c r="A7" s="41" t="s">
        <v>81</v>
      </c>
      <c r="B7" s="41" t="s">
        <v>84</v>
      </c>
      <c r="C7" s="41" t="s">
        <v>63</v>
      </c>
      <c r="G7" s="29"/>
      <c r="H7" s="29"/>
      <c r="I7" s="41"/>
      <c r="J7" s="41"/>
    </row>
    <row r="8" spans="1:10" ht="15" customHeight="1" x14ac:dyDescent="0.25">
      <c r="A8" s="41" t="s">
        <v>82</v>
      </c>
      <c r="B8" s="41" t="s">
        <v>85</v>
      </c>
      <c r="C8" s="41" t="s">
        <v>63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48"/>
      <c r="G10" s="29"/>
      <c r="H10" s="29"/>
    </row>
    <row r="11" spans="1:10" x14ac:dyDescent="0.25">
      <c r="A11" s="41"/>
      <c r="B11" s="41"/>
      <c r="F11" s="48"/>
      <c r="G11" s="29"/>
      <c r="H11" s="29"/>
    </row>
    <row r="12" spans="1:10" x14ac:dyDescent="0.25">
      <c r="A12" s="41"/>
      <c r="B12" s="41"/>
      <c r="F12" s="48"/>
      <c r="G12" s="29"/>
      <c r="H12" s="29"/>
    </row>
    <row r="13" spans="1:10" x14ac:dyDescent="0.25">
      <c r="A13" s="41"/>
      <c r="B13" s="41"/>
      <c r="F13" s="48"/>
      <c r="G13" s="29"/>
      <c r="H13" s="29"/>
    </row>
    <row r="14" spans="1:10" x14ac:dyDescent="0.25">
      <c r="A14" s="41"/>
      <c r="B14" s="41"/>
      <c r="F14" s="48"/>
      <c r="G14" s="29"/>
      <c r="H14" s="29"/>
    </row>
    <row r="15" spans="1:10" x14ac:dyDescent="0.25">
      <c r="A15" s="41"/>
      <c r="B15" s="41"/>
      <c r="F15" s="48"/>
      <c r="G15" s="29"/>
      <c r="H15" s="29"/>
    </row>
    <row r="16" spans="1:10" x14ac:dyDescent="0.25">
      <c r="A16" s="41"/>
      <c r="B16" s="41"/>
      <c r="F16" s="48"/>
      <c r="G16" s="29"/>
      <c r="H16" s="29"/>
    </row>
    <row r="17" spans="1:8" x14ac:dyDescent="0.25">
      <c r="A17" s="41"/>
      <c r="B17" s="41"/>
      <c r="F17" s="48"/>
      <c r="G17" s="29"/>
      <c r="H17" s="29"/>
    </row>
    <row r="18" spans="1:8" x14ac:dyDescent="0.25">
      <c r="A18" s="41"/>
      <c r="B18" s="41"/>
      <c r="F18" s="48"/>
      <c r="G18" s="29"/>
      <c r="H18" s="29"/>
    </row>
    <row r="19" spans="1:8" x14ac:dyDescent="0.25">
      <c r="A19" s="41"/>
      <c r="B19" s="41"/>
      <c r="F19" s="48"/>
      <c r="G19" s="29"/>
      <c r="H19" s="29"/>
    </row>
    <row r="20" spans="1:8" x14ac:dyDescent="0.25">
      <c r="A20" s="41"/>
      <c r="B20" s="41"/>
      <c r="F20" s="48"/>
      <c r="G20" s="29"/>
      <c r="H20" s="29"/>
    </row>
    <row r="21" spans="1:8" x14ac:dyDescent="0.25">
      <c r="A21" s="41"/>
      <c r="B21" s="41"/>
      <c r="F21" s="49"/>
      <c r="G21" s="29"/>
      <c r="H21" s="29"/>
    </row>
    <row r="22" spans="1:8" x14ac:dyDescent="0.25">
      <c r="A22" s="41"/>
      <c r="B22" s="41"/>
      <c r="F22" s="48"/>
      <c r="G22" s="29"/>
      <c r="H22" s="29"/>
    </row>
    <row r="23" spans="1:8" x14ac:dyDescent="0.25">
      <c r="A23" s="41"/>
      <c r="B23" s="41"/>
      <c r="F23" s="48"/>
      <c r="G23" s="29"/>
      <c r="H23" s="29"/>
    </row>
    <row r="24" spans="1:8" x14ac:dyDescent="0.25">
      <c r="A24" s="41"/>
      <c r="B24" s="41"/>
      <c r="F24" s="48"/>
      <c r="G24" s="29"/>
      <c r="H24" s="29"/>
    </row>
    <row r="25" spans="1:8" x14ac:dyDescent="0.25">
      <c r="A25" s="41"/>
      <c r="B25" s="41"/>
      <c r="F25" s="48"/>
      <c r="G25" s="29"/>
      <c r="H25" s="29"/>
    </row>
    <row r="26" spans="1:8" x14ac:dyDescent="0.25">
      <c r="A26" s="41"/>
      <c r="B26" s="41"/>
      <c r="F26" s="48"/>
      <c r="G26" s="29"/>
      <c r="H26" s="29"/>
    </row>
    <row r="27" spans="1:8" x14ac:dyDescent="0.25">
      <c r="A27" s="41"/>
      <c r="B27" s="41"/>
      <c r="F27" s="48"/>
      <c r="G27" s="29"/>
      <c r="H27" s="29"/>
    </row>
    <row r="28" spans="1:8" x14ac:dyDescent="0.25">
      <c r="A28" s="41"/>
      <c r="B28" s="41"/>
      <c r="F28" s="48"/>
      <c r="G28" s="29"/>
      <c r="H28" s="29"/>
    </row>
    <row r="29" spans="1:8" x14ac:dyDescent="0.25">
      <c r="A29" s="41"/>
      <c r="B29" s="41"/>
      <c r="F29" s="48"/>
      <c r="G29" s="29"/>
      <c r="H29" s="29"/>
    </row>
    <row r="30" spans="1:8" x14ac:dyDescent="0.25">
      <c r="A30" s="41"/>
      <c r="B30" s="41"/>
      <c r="F30" s="48"/>
      <c r="G30" s="29"/>
      <c r="H30" s="29"/>
    </row>
    <row r="31" spans="1:8" x14ac:dyDescent="0.25">
      <c r="A31" s="47"/>
      <c r="E31" s="48"/>
      <c r="F31" s="48"/>
      <c r="G31" s="29"/>
      <c r="H31" s="29"/>
    </row>
    <row r="32" spans="1:8" x14ac:dyDescent="0.25">
      <c r="A32" s="47"/>
      <c r="E32" s="48"/>
      <c r="F32" s="48"/>
      <c r="G32" s="29"/>
      <c r="H32" s="29"/>
    </row>
    <row r="33" spans="1:8" x14ac:dyDescent="0.25">
      <c r="A33" s="47"/>
      <c r="E33" s="48"/>
      <c r="F33" s="48"/>
      <c r="G33" s="29"/>
      <c r="H33" s="29"/>
    </row>
    <row r="34" spans="1:8" x14ac:dyDescent="0.25">
      <c r="A34" s="47"/>
      <c r="E34" s="48"/>
      <c r="F34" s="48"/>
      <c r="G34" s="29"/>
      <c r="H34" s="29"/>
    </row>
    <row r="35" spans="1:8" x14ac:dyDescent="0.25">
      <c r="A35" s="47"/>
      <c r="E35" s="48"/>
      <c r="F35" s="48"/>
      <c r="G35" s="29"/>
      <c r="H35" s="29"/>
    </row>
    <row r="36" spans="1:8" x14ac:dyDescent="0.25">
      <c r="A36" s="47"/>
      <c r="E36" s="48"/>
      <c r="F36" s="48"/>
      <c r="G36" s="29"/>
      <c r="H36" s="29"/>
    </row>
    <row r="37" spans="1:8" x14ac:dyDescent="0.25">
      <c r="A37" s="47"/>
      <c r="E37" s="48"/>
      <c r="F37" s="48"/>
      <c r="G37" s="29"/>
      <c r="H37" s="29"/>
    </row>
    <row r="38" spans="1:8" x14ac:dyDescent="0.25">
      <c r="A38" s="47"/>
      <c r="E38" s="48"/>
      <c r="F38" s="48"/>
      <c r="G38" s="29"/>
      <c r="H38" s="29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2"/>
      <c r="E50" s="48"/>
      <c r="F50" s="49"/>
      <c r="G50" s="48"/>
    </row>
    <row r="51" spans="1:7" x14ac:dyDescent="0.25">
      <c r="A51" s="53"/>
      <c r="C51" s="42"/>
      <c r="E51" s="48"/>
      <c r="F51" s="48"/>
      <c r="G51" s="48"/>
    </row>
    <row r="52" spans="1:7" x14ac:dyDescent="0.25">
      <c r="A52" s="53"/>
      <c r="C52" s="42"/>
      <c r="E52" s="48"/>
      <c r="F52" s="48"/>
      <c r="G52" s="48"/>
    </row>
    <row r="53" spans="1:7" x14ac:dyDescent="0.25">
      <c r="A53" s="47"/>
      <c r="C53" s="42"/>
      <c r="E53" s="48"/>
      <c r="F53" s="48"/>
      <c r="G53" s="48"/>
    </row>
    <row r="54" spans="1:7" x14ac:dyDescent="0.25">
      <c r="A54" s="47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0690</v>
      </c>
      <c r="B354" s="3" t="str">
        <f>VLOOKUP(A354,[3]UKBuilding_List!$A$1:$D$376,3,FALSE)</f>
        <v>441 Rose Ln</v>
      </c>
      <c r="C354" s="1"/>
    </row>
    <row r="355" spans="1:3" x14ac:dyDescent="0.25">
      <c r="A355" s="2" t="str">
        <f>([3]UKBuilding_List!A355)</f>
        <v>0694</v>
      </c>
      <c r="B355" s="3" t="str">
        <f>VLOOKUP(A355,[3]UKBuilding_List!$A$1:$D$376,3,FALSE)</f>
        <v>112 Conn Terrace</v>
      </c>
      <c r="C355" s="1"/>
    </row>
    <row r="356" spans="1:3" x14ac:dyDescent="0.25">
      <c r="A356" s="2" t="str">
        <f>([3]UKBuilding_List!A356)</f>
        <v>0695</v>
      </c>
      <c r="B356" s="3" t="str">
        <f>VLOOKUP(A356,[3]UKBuilding_List!$A$1:$D$376,3,FALSE)</f>
        <v>Blue Lot Bus Shelter</v>
      </c>
      <c r="C356" s="1"/>
    </row>
    <row r="357" spans="1:3" x14ac:dyDescent="0.25">
      <c r="A357" s="2" t="str">
        <f>([3]UKBuilding_List!A357)</f>
        <v>0698</v>
      </c>
      <c r="B357" s="3" t="str">
        <f>VLOOKUP(A357,[3]UKBuilding_List!$A$1:$D$376,3,FALSE)</f>
        <v>University Inn #1</v>
      </c>
      <c r="C357" s="1"/>
    </row>
    <row r="358" spans="1:3" x14ac:dyDescent="0.25">
      <c r="A358" s="2" t="str">
        <f>([3]UKBuilding_List!A358)</f>
        <v>0699</v>
      </c>
      <c r="B358" s="3" t="str">
        <f>VLOOKUP(A358,[3]UKBuilding_List!$A$1:$D$376,3,FALSE)</f>
        <v>University Inn #2</v>
      </c>
      <c r="C358" s="1"/>
    </row>
    <row r="359" spans="1:3" x14ac:dyDescent="0.25">
      <c r="A359" s="2" t="str">
        <f>([3]UKBuilding_List!A359)</f>
        <v>0702</v>
      </c>
      <c r="B359" s="3" t="str">
        <f>VLOOKUP(A359,[3]UKBuilding_List!$A$1:$D$376,3,FALSE)</f>
        <v>Soccer Support Building</v>
      </c>
      <c r="C359" s="1"/>
    </row>
    <row r="360" spans="1:3" x14ac:dyDescent="0.25">
      <c r="A360" s="2" t="str">
        <f>([3]UKBuilding_List!A360)</f>
        <v>0703</v>
      </c>
      <c r="B360" s="3" t="str">
        <f>VLOOKUP(A360,[3]UKBuilding_List!$A$1:$D$376,3,FALSE)</f>
        <v>Senior Center</v>
      </c>
      <c r="C360" s="1"/>
    </row>
    <row r="361" spans="1:3" x14ac:dyDescent="0.25">
      <c r="A361" s="2" t="str">
        <f>([3]UKBuilding_List!A361)</f>
        <v>0705</v>
      </c>
      <c r="B361" s="3" t="str">
        <f>VLOOKUP(A361,[3]UKBuilding_List!$A$1:$D$376,3,FALSE)</f>
        <v>131 Virginia Ave</v>
      </c>
      <c r="C361" s="1"/>
    </row>
    <row r="362" spans="1:3" x14ac:dyDescent="0.25">
      <c r="A362" s="2" t="str">
        <f>([3]UKBuilding_List!A362)</f>
        <v>0706</v>
      </c>
      <c r="B362" s="3" t="str">
        <f>VLOOKUP(A362,[3]UKBuilding_List!$A$1:$D$376,3,FALSE)</f>
        <v>662 Maxwelton Ct</v>
      </c>
      <c r="C362" s="1"/>
    </row>
    <row r="363" spans="1:3" x14ac:dyDescent="0.25">
      <c r="A363" s="2">
        <f>([3]UKBuilding_List!A363)</f>
        <v>1200</v>
      </c>
      <c r="B363" s="3" t="str">
        <f>VLOOKUP(A363,[3]UKBuilding_List!$A$1:$D$376,3,FALSE)</f>
        <v>Electric Substation #1</v>
      </c>
      <c r="C363" s="1"/>
    </row>
    <row r="364" spans="1:3" x14ac:dyDescent="0.25">
      <c r="A364" s="2">
        <f>([3]UKBuilding_List!A364)</f>
        <v>1201</v>
      </c>
      <c r="B364" s="3" t="str">
        <f>VLOOKUP(A364,[3]UKBuilding_List!$A$1:$D$376,3,FALSE)</f>
        <v>Electric Substation #3</v>
      </c>
      <c r="C364" s="1"/>
    </row>
    <row r="365" spans="1:3" x14ac:dyDescent="0.25">
      <c r="A365" s="2" t="str">
        <f>([3]UKBuilding_List!A365)</f>
        <v>8633</v>
      </c>
      <c r="B365" s="3" t="str">
        <f>VLOOKUP(A365,[3]UKBuilding_List!$A$1:$D$376,3,FALSE)</f>
        <v>UK HealthCare Good Samaritan Hospital</v>
      </c>
      <c r="C365" s="1"/>
    </row>
    <row r="366" spans="1:3" x14ac:dyDescent="0.25">
      <c r="A366" s="2" t="str">
        <f>([3]UKBuilding_List!A366)</f>
        <v>9127</v>
      </c>
      <c r="B366" s="3" t="str">
        <f>VLOOKUP(A366,[3]UKBuilding_List!$A$1:$D$376,3,FALSE)</f>
        <v>1101 S. Limestone</v>
      </c>
      <c r="C366" s="1"/>
    </row>
    <row r="367" spans="1:3" x14ac:dyDescent="0.25">
      <c r="A367" s="2" t="str">
        <f>([3]UKBuilding_List!A367)</f>
        <v>9777</v>
      </c>
      <c r="B367" s="3" t="str">
        <f>VLOOKUP(A367,[3]UKBuilding_List!$A$1:$D$376,3,FALSE)</f>
        <v>114 Conn Terrace</v>
      </c>
      <c r="C367" s="1"/>
    </row>
    <row r="368" spans="1:3" x14ac:dyDescent="0.25">
      <c r="A368" s="2" t="str">
        <f>([3]UKBuilding_List!A368)</f>
        <v>9779</v>
      </c>
      <c r="B368" s="3" t="str">
        <f>VLOOKUP(A368,[3]UKBuilding_List!$A$1:$D$376,3,FALSE)</f>
        <v>PNC Pop Up Branch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9925</v>
      </c>
      <c r="B374" s="3" t="str">
        <f>VLOOKUP(A374,[3]UKBuilding_List!$A$1:$D$376,3,FALSE)</f>
        <v>Alpha Phi Sorority</v>
      </c>
      <c r="C374" s="1"/>
    </row>
    <row r="375" spans="1:3" x14ac:dyDescent="0.25">
      <c r="A375" s="2" t="str">
        <f>([3]UKBuilding_List!A375)</f>
        <v>9983</v>
      </c>
      <c r="B375" s="3" t="str">
        <f>VLOOKUP(A375,[3]UKBuilding_List!$A$1:$D$376,3,FALSE)</f>
        <v>College of Medicine Building</v>
      </c>
      <c r="C375" s="1"/>
    </row>
    <row r="376" spans="1:3" x14ac:dyDescent="0.25">
      <c r="A376" s="2" t="str">
        <f>([3]UKBuilding_List!A376)</f>
        <v xml:space="preserve"> </v>
      </c>
      <c r="B376" s="3" t="str">
        <f>VLOOKUP(A376,[3]UKBuilding_List!$A$1:$D$376,3,FALSE)</f>
        <v xml:space="preserve"> </v>
      </c>
      <c r="C376" s="1"/>
    </row>
    <row r="377" spans="1:3" x14ac:dyDescent="0.25">
      <c r="A377" s="2" t="str">
        <f>([3]UKBuilding_List!A377)</f>
        <v xml:space="preserve"> </v>
      </c>
      <c r="B377" s="3" t="str">
        <f>VLOOKUP(A377,[3]UKBuilding_List!$A$1:$D$376,3,FALSE)</f>
        <v xml:space="preserve"> </v>
      </c>
      <c r="C377" s="1"/>
    </row>
    <row r="378" spans="1:3" x14ac:dyDescent="0.25">
      <c r="A378" s="2" t="str">
        <f>([3]UKBuilding_List!A378)</f>
        <v xml:space="preserve"> </v>
      </c>
      <c r="B378" s="3" t="str">
        <f>VLOOKUP(A378,[3]UKBuilding_List!$A$1:$D$376,3,FALSE)</f>
        <v xml:space="preserve"> </v>
      </c>
      <c r="C378" s="1"/>
    </row>
    <row r="379" spans="1:3" x14ac:dyDescent="0.25">
      <c r="A379" s="2" t="str">
        <f>([3]UKBuilding_List!A379)</f>
        <v xml:space="preserve"> </v>
      </c>
      <c r="B379" s="3" t="str">
        <f>VLOOKUP(A379,[3]UKBuilding_List!$A$1:$D$376,3,FALSE)</f>
        <v xml:space="preserve"> </v>
      </c>
      <c r="C379" s="1"/>
    </row>
    <row r="380" spans="1:3" x14ac:dyDescent="0.25">
      <c r="A380" s="2" t="str">
        <f>([3]UKBuilding_List!A380)</f>
        <v xml:space="preserve"> </v>
      </c>
      <c r="B380" s="3" t="str">
        <f>VLOOKUP(A380,[3]UKBuilding_List!$A$1:$D$376,3,FALSE)</f>
        <v xml:space="preserve"> </v>
      </c>
      <c r="C380" s="1"/>
    </row>
    <row r="381" spans="1:3" x14ac:dyDescent="0.25">
      <c r="A381" s="2" t="str">
        <f>([3]UKBuilding_List!A381)</f>
        <v xml:space="preserve"> </v>
      </c>
      <c r="B381" s="3" t="str">
        <f>VLOOKUP(A381,[3]UKBuilding_List!$A$1:$D$376,3,FALSE)</f>
        <v xml:space="preserve"> </v>
      </c>
      <c r="C381" s="1"/>
    </row>
    <row r="382" spans="1:3" x14ac:dyDescent="0.25">
      <c r="A382" s="2" t="str">
        <f>([3]UKBuilding_List!A382)</f>
        <v xml:space="preserve"> </v>
      </c>
      <c r="B382" s="3" t="str">
        <f>VLOOKUP(A382,[3]UKBuilding_List!$A$1:$D$376,3,FALSE)</f>
        <v xml:space="preserve"> </v>
      </c>
      <c r="C382" s="1"/>
    </row>
    <row r="383" spans="1:3" x14ac:dyDescent="0.25">
      <c r="A383" s="2" t="str">
        <f>([3]UKBuilding_List!A383)</f>
        <v xml:space="preserve"> </v>
      </c>
      <c r="B383" s="3" t="str">
        <f>VLOOKUP(A383,[3]UKBuilding_List!$A$1:$D$376,3,FALSE)</f>
        <v xml:space="preserve"> </v>
      </c>
      <c r="C383" s="1"/>
    </row>
    <row r="384" spans="1:3" x14ac:dyDescent="0.25">
      <c r="A384" s="2" t="str">
        <f>([3]UKBuilding_List!A384)</f>
        <v xml:space="preserve"> </v>
      </c>
      <c r="B384" s="3" t="str">
        <f>VLOOKUP(A384,[3]UKBuilding_List!$A$1:$D$376,3,FALSE)</f>
        <v xml:space="preserve"> </v>
      </c>
      <c r="C384" s="1"/>
    </row>
    <row r="385" spans="1:3" x14ac:dyDescent="0.25">
      <c r="A385" s="2" t="str">
        <f>([3]UKBuilding_List!A385)</f>
        <v xml:space="preserve"> </v>
      </c>
      <c r="B385" s="3" t="str">
        <f>VLOOKUP(A385,[3]UKBuilding_List!$A$1:$D$376,3,FALSE)</f>
        <v xml:space="preserve"> </v>
      </c>
      <c r="C385" s="1"/>
    </row>
    <row r="386" spans="1:3" x14ac:dyDescent="0.25">
      <c r="A386" s="2" t="str">
        <f>([3]UKBuilding_List!A386)</f>
        <v xml:space="preserve"> </v>
      </c>
      <c r="B386" s="3" t="str">
        <f>VLOOKUP(A386,[3]UKBuilding_List!$A$1:$D$376,3,FALSE)</f>
        <v xml:space="preserve"> </v>
      </c>
      <c r="C386" s="1"/>
    </row>
    <row r="387" spans="1:3" x14ac:dyDescent="0.25">
      <c r="A387" s="2" t="str">
        <f>([3]UKBuilding_List!A387)</f>
        <v xml:space="preserve"> </v>
      </c>
      <c r="B387" s="3" t="str">
        <f>VLOOKUP(A387,[3]UKBuilding_List!$A$1:$D$376,3,FALSE)</f>
        <v xml:space="preserve"> </v>
      </c>
      <c r="C387" s="1"/>
    </row>
    <row r="388" spans="1:3" x14ac:dyDescent="0.25">
      <c r="A388" s="2" t="str">
        <f>([3]UKBuilding_List!A388)</f>
        <v xml:space="preserve"> </v>
      </c>
      <c r="B388" s="3" t="str">
        <f>VLOOKUP(A388,[3]UKBuilding_List!$A$1:$D$376,3,FALSE)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3" t="str">
        <f>VLOOKUP(A389,[3]UKBuilding_List!$A$1:$D$376,3,FALSE)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3" t="str">
        <f>VLOOKUP(A390,[3]UKBuilding_List!$A$1:$D$376,3,FALSE)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3" t="str">
        <f>VLOOKUP(A391,[3]UKBuilding_List!$A$1:$D$376,3,FALSE)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3" t="str">
        <f>VLOOKUP(A392,[3]UKBuilding_List!$A$1:$D$376,3,FALSE)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3" t="str">
        <f>VLOOKUP(A393,[3]UKBuilding_List!$A$1:$D$376,3,FALSE)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3" t="str">
        <f>VLOOKUP(A394,[3]UKBuilding_List!$A$1:$D$376,3,FALSE)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3" t="str">
        <f>VLOOKUP(A395,[3]UKBuilding_List!$A$1:$D$376,3,FALSE)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3" t="str">
        <f>VLOOKUP(A396,[3]UKBuilding_List!$A$1:$D$376,3,FALSE)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3" t="str">
        <f>VLOOKUP(A397,[3]UKBuilding_List!$A$1:$D$376,3,FALSE)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3" t="str">
        <f>VLOOKUP(A398,[3]UKBuilding_List!$A$1:$D$376,3,FALSE)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3" t="str">
        <f>VLOOKUP(A399,[3]UKBuilding_List!$A$1:$D$376,3,FALSE)</f>
        <v xml:space="preserve"> </v>
      </c>
      <c r="C399" s="1"/>
    </row>
    <row r="400" spans="1:3" x14ac:dyDescent="0.25">
      <c r="A400" s="2" t="str">
        <f>([3]UKBuilding_List!A400)</f>
        <v xml:space="preserve"> </v>
      </c>
      <c r="B400" s="3" t="str">
        <f>VLOOKUP(A400,[3]UKBuilding_List!$A$1:$D$376,3,FALSE)</f>
        <v xml:space="preserve"> </v>
      </c>
      <c r="C400" s="1"/>
    </row>
    <row r="401" spans="1:3" x14ac:dyDescent="0.25">
      <c r="A401" s="2" t="str">
        <f>([3]UKBuilding_List!A401)</f>
        <v xml:space="preserve"> </v>
      </c>
      <c r="B401" s="3" t="str">
        <f>VLOOKUP(A401,[3]UKBuilding_List!$A$1:$D$376,3,FALSE)</f>
        <v xml:space="preserve"> </v>
      </c>
      <c r="C401" s="1"/>
    </row>
    <row r="402" spans="1:3" x14ac:dyDescent="0.25">
      <c r="A402" s="2" t="str">
        <f>([3]UKBuilding_List!A402)</f>
        <v xml:space="preserve"> </v>
      </c>
      <c r="B402" s="3" t="str">
        <f>VLOOKUP(A402,[3]UKBuilding_List!$A$1:$D$376,3,FALSE)</f>
        <v xml:space="preserve"> </v>
      </c>
      <c r="C402" s="1"/>
    </row>
    <row r="403" spans="1:3" x14ac:dyDescent="0.25">
      <c r="A403" s="2" t="str">
        <f>([3]UKBuilding_List!A403)</f>
        <v xml:space="preserve"> </v>
      </c>
      <c r="B403" s="3" t="str">
        <f>VLOOKUP(A403,[3]UKBuilding_List!$A$1:$D$376,3,FALSE)</f>
        <v xml:space="preserve"> </v>
      </c>
      <c r="C403" s="1"/>
    </row>
    <row r="404" spans="1:3" x14ac:dyDescent="0.25">
      <c r="A404" s="2" t="str">
        <f>([3]UKBuilding_List!A404)</f>
        <v xml:space="preserve"> </v>
      </c>
      <c r="B404" s="3" t="str">
        <f>VLOOKUP(A404,[3]UKBuilding_List!$A$1:$D$376,3,FALSE)</f>
        <v xml:space="preserve"> </v>
      </c>
      <c r="C404" s="1"/>
    </row>
    <row r="405" spans="1:3" x14ac:dyDescent="0.25">
      <c r="A405" s="2">
        <f>([3]UKBuilding_List!A405)</f>
        <v>0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2017-12-12T21:16:39Z</dcterms:modified>
</cp:coreProperties>
</file>