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55\"/>
    </mc:Choice>
  </mc:AlternateContent>
  <xr:revisionPtr revIDLastSave="0" documentId="13_ncr:1_{C03E6EBC-9750-4123-B46F-B25AAA3C4575}" xr6:coauthVersionLast="41" xr6:coauthVersionMax="41" xr10:uidLastSave="{00000000-0000-0000-0000-000000000000}"/>
  <bookViews>
    <workbookView xWindow="31920" yWindow="1200" windowWidth="19335" windowHeight="1500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Changes'!$A$1:$H$29</definedName>
    <definedName name="_xlnm.Print_Area" localSheetId="1">'SAP Changes'!$A$1:$I$10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4" l="1"/>
  <c r="F64" i="1"/>
  <c r="I64" i="1"/>
  <c r="B1" i="4" l="1"/>
  <c r="D10" i="4" l="1"/>
  <c r="D11" i="4"/>
  <c r="D12" i="4"/>
  <c r="D13" i="4"/>
  <c r="D14" i="4"/>
  <c r="D15" i="4"/>
  <c r="D16" i="4"/>
  <c r="D17" i="4"/>
  <c r="D18" i="4"/>
  <c r="D19" i="4"/>
  <c r="D6" i="4"/>
  <c r="D7" i="4"/>
  <c r="D20" i="4"/>
  <c r="D21" i="4"/>
  <c r="D8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G67" i="1" l="1"/>
  <c r="E2" i="4" l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<sst xmlns="http://schemas.openxmlformats.org/spreadsheetml/2006/main" count="536" uniqueCount="265">
  <si>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</si>
  <si>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</si>
  <si>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</si>
  <si>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</si>
  <si>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</si>
  <si>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</si>
  <si>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</si>
  <si>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</si>
  <si>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</si>
  <si>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</si>
  <si>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</si>
  <si>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</si>
  <si>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</si>
  <si>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</si>
  <si>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</si>
  <si>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</si>
  <si>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</si>
  <si>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</si>
  <si>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</si>
  <si>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</si>
  <si>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</si>
  <si>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</si>
  <si>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</si>
  <si>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</si>
  <si>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</si>
  <si>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</si>
  <si>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</si>
  <si>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</si>
  <si>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</si>
  <si>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</si>
  <si>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</si>
  <si>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</si>
  <si>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Requested</t>
  </si>
  <si>
    <t>Awaiting Installation</t>
  </si>
  <si>
    <t>Installed</t>
  </si>
  <si>
    <t>Total Tags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</si>
  <si>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</si>
  <si>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</si>
  <si>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</si>
  <si>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</si>
  <si>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</si>
  <si>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</si>
  <si>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</si>
  <si>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</si>
  <si>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</si>
  <si>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</si>
  <si>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</si>
  <si>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</si>
  <si>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</si>
  <si>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</si>
  <si>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</si>
  <si>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</si>
  <si>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</si>
  <si>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</si>
  <si>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</si>
  <si>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</si>
  <si>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</si>
  <si>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</si>
  <si>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</si>
  <si>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</si>
  <si>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</si>
  <si>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</si>
  <si>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</si>
  <si>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</si>
  <si>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</si>
  <si>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</si>
  <si>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0655</t>
  </si>
  <si>
    <t>C0002</t>
  </si>
  <si>
    <t>00</t>
  </si>
  <si>
    <t>C0003</t>
  </si>
  <si>
    <t>C0005</t>
  </si>
  <si>
    <t>C0006</t>
  </si>
  <si>
    <t>C0001</t>
  </si>
  <si>
    <t>C0009</t>
  </si>
  <si>
    <t>C0010</t>
  </si>
  <si>
    <t>C0007</t>
  </si>
  <si>
    <t>C0016</t>
  </si>
  <si>
    <t>C0017</t>
  </si>
  <si>
    <t>C0013</t>
  </si>
  <si>
    <t>C0014</t>
  </si>
  <si>
    <t>ST0000A</t>
  </si>
  <si>
    <t>ST0000B</t>
  </si>
  <si>
    <t>C0102</t>
  </si>
  <si>
    <t>C0103</t>
  </si>
  <si>
    <t>C0104</t>
  </si>
  <si>
    <t>C0105</t>
  </si>
  <si>
    <t>C0106</t>
  </si>
  <si>
    <t>01</t>
  </si>
  <si>
    <t>C0107</t>
  </si>
  <si>
    <t>ST0100B</t>
  </si>
  <si>
    <t>C0108</t>
  </si>
  <si>
    <t>C0109</t>
  </si>
  <si>
    <t>C0110</t>
  </si>
  <si>
    <t>C0101</t>
  </si>
  <si>
    <t>C0111</t>
  </si>
  <si>
    <t>C0112</t>
  </si>
  <si>
    <t>C0113</t>
  </si>
  <si>
    <t>C0114</t>
  </si>
  <si>
    <t>ST0100A</t>
  </si>
  <si>
    <t>02</t>
  </si>
  <si>
    <t>ST0200B</t>
  </si>
  <si>
    <t>C0208</t>
  </si>
  <si>
    <t>C0209</t>
  </si>
  <si>
    <t>C0210</t>
  </si>
  <si>
    <t>C0211</t>
  </si>
  <si>
    <t>EL0200A</t>
  </si>
  <si>
    <t>C0212</t>
  </si>
  <si>
    <t>C0213</t>
  </si>
  <si>
    <t>C0206</t>
  </si>
  <si>
    <t>C0207</t>
  </si>
  <si>
    <t>C0205</t>
  </si>
  <si>
    <t>C0204</t>
  </si>
  <si>
    <t>C0203</t>
  </si>
  <si>
    <t>C0202</t>
  </si>
  <si>
    <t>EL0001A</t>
  </si>
  <si>
    <t>ST0200A</t>
  </si>
  <si>
    <t>XA0101</t>
  </si>
  <si>
    <t>XA001</t>
  </si>
  <si>
    <t>GSF</t>
  </si>
  <si>
    <t>C0004</t>
  </si>
  <si>
    <t>C0011</t>
  </si>
  <si>
    <t>C0012</t>
  </si>
  <si>
    <t>C0008</t>
  </si>
  <si>
    <t>Bsmt Arcade</t>
  </si>
  <si>
    <t>Corridor</t>
  </si>
  <si>
    <t>Efficiency B</t>
  </si>
  <si>
    <t>Vestibule</t>
  </si>
  <si>
    <t>Mens Restroom</t>
  </si>
  <si>
    <t>Women's Restroom</t>
  </si>
  <si>
    <t>Electrical</t>
  </si>
  <si>
    <t>Building Storage</t>
  </si>
  <si>
    <t>Community Room</t>
  </si>
  <si>
    <t>Student Storage</t>
  </si>
  <si>
    <t>Weight Room</t>
  </si>
  <si>
    <t>Janitor</t>
  </si>
  <si>
    <t>Mechanical</t>
  </si>
  <si>
    <t>Elevator Equipment</t>
  </si>
  <si>
    <t>Laundry</t>
  </si>
  <si>
    <t>Stair A</t>
  </si>
  <si>
    <t>Stair B</t>
  </si>
  <si>
    <t>Elevator A</t>
  </si>
  <si>
    <t>EL0100A</t>
  </si>
  <si>
    <t>Efficiency C</t>
  </si>
  <si>
    <t>Efficiency D</t>
  </si>
  <si>
    <t>Elevator Vestibule</t>
  </si>
  <si>
    <t>Entry</t>
  </si>
  <si>
    <t>C0201</t>
  </si>
  <si>
    <t>Study</t>
  </si>
  <si>
    <t>1st Flr Arcade</t>
  </si>
  <si>
    <t>Building 200 - Room EL0200A</t>
  </si>
  <si>
    <t>Building 200 - Room ST0200A</t>
  </si>
  <si>
    <t>Building 200 - Room ST0200B</t>
  </si>
  <si>
    <t>Building 200 - Room C0001</t>
  </si>
  <si>
    <t>Building 200 - Room C0002</t>
  </si>
  <si>
    <t>Building 200 - Room C0003</t>
  </si>
  <si>
    <t>Building 200 - Room C0004</t>
  </si>
  <si>
    <t>Building 200 - Room C0005</t>
  </si>
  <si>
    <t>Building 200 - Room C0006</t>
  </si>
  <si>
    <t>Building 200 - Room C0007</t>
  </si>
  <si>
    <t>Building 200 - Room C0008</t>
  </si>
  <si>
    <t>Building 200 - Room C0009</t>
  </si>
  <si>
    <t>Building 200 - Room C0010</t>
  </si>
  <si>
    <t>Building 200 - Room C0011</t>
  </si>
  <si>
    <t>Building 200 - Room C0012</t>
  </si>
  <si>
    <t>Building 200 - Room C0013</t>
  </si>
  <si>
    <t>Building 200 - Room C0014</t>
  </si>
  <si>
    <t>Building 200 - Room C0016</t>
  </si>
  <si>
    <t>Building 200 - Room C0017</t>
  </si>
  <si>
    <t>Building 200 - Room XA001</t>
  </si>
  <si>
    <t>Building 200 - Room C0101</t>
  </si>
  <si>
    <t>Building 200 - Room C0102</t>
  </si>
  <si>
    <t>Building 200 - Room C0103</t>
  </si>
  <si>
    <t>Building 200 - Room C0104</t>
  </si>
  <si>
    <t>Building 200 - Room C0105</t>
  </si>
  <si>
    <t>Building 200 - Room C0106</t>
  </si>
  <si>
    <t>Building 200 - Room C0107</t>
  </si>
  <si>
    <t>Building 200 - Room C0108</t>
  </si>
  <si>
    <t>Building 200 - Room C0109</t>
  </si>
  <si>
    <t>Building 200 - Room C0110</t>
  </si>
  <si>
    <t>Building 200 - Room C0111</t>
  </si>
  <si>
    <t>Building 200 - Room C0112</t>
  </si>
  <si>
    <t>Building 200 - Room C0113</t>
  </si>
  <si>
    <t>Building 200 - Room C0114</t>
  </si>
  <si>
    <t>Building 200 - Room C0201</t>
  </si>
  <si>
    <t>Building 200 - Room C0202</t>
  </si>
  <si>
    <t>Building 200 - Room C0203</t>
  </si>
  <si>
    <t>Building 200 - Room C0204</t>
  </si>
  <si>
    <t>Building 200 - Room C0205</t>
  </si>
  <si>
    <t>Building 200 - Room C0206</t>
  </si>
  <si>
    <t>Building 200 - Room C0207</t>
  </si>
  <si>
    <t>Building 200 - Room C0208</t>
  </si>
  <si>
    <t>Building 200 - Room C0209</t>
  </si>
  <si>
    <t>Building 200 - Room C0210</t>
  </si>
  <si>
    <t>Building 200 - Room C0211</t>
  </si>
  <si>
    <t>Building 200 - Room C0212</t>
  </si>
  <si>
    <t>Building 200 - Room C0213</t>
  </si>
  <si>
    <t>Building 200 - Room EL0100A</t>
  </si>
  <si>
    <t>Building 200 - Room ST0100A</t>
  </si>
  <si>
    <t>Building 200 - Room ST0100B</t>
  </si>
  <si>
    <t>Building 200 - Room XA0101</t>
  </si>
  <si>
    <t>Building 200 - Room EL0001A</t>
  </si>
  <si>
    <t>Building 200 - Room ST0000A</t>
  </si>
  <si>
    <t>Building 200 - Room ST0000B</t>
  </si>
  <si>
    <t>LX-0655-00-C0001</t>
  </si>
  <si>
    <t>LX-0655-00-C0002</t>
  </si>
  <si>
    <t>LX-0655-00-C0003</t>
  </si>
  <si>
    <t>LX-0655-00-C0004</t>
  </si>
  <si>
    <t>LX-0655-00-C0005</t>
  </si>
  <si>
    <t>LX-0655-00-C0006</t>
  </si>
  <si>
    <t>LX-0655-00-C0007</t>
  </si>
  <si>
    <t>LX-0655-00-C0008</t>
  </si>
  <si>
    <t>LX-0655-00-C0009</t>
  </si>
  <si>
    <t>LX-0655-00-C0010</t>
  </si>
  <si>
    <t>LX-0655-00-C0011</t>
  </si>
  <si>
    <t>LX-0655-00-C0012</t>
  </si>
  <si>
    <t>LX-0655-00-C0013</t>
  </si>
  <si>
    <t>LX-0655-00-C0014</t>
  </si>
  <si>
    <t>LX-0655-00-C0016</t>
  </si>
  <si>
    <t>LX-0655-00-C0017</t>
  </si>
  <si>
    <t>LX-0655-00-EL0001A</t>
  </si>
  <si>
    <t>LX-0655-00-ST0000A</t>
  </si>
  <si>
    <t>LX-0655-T0-ST0000B</t>
  </si>
  <si>
    <t>LX-0655-00-XA001</t>
  </si>
  <si>
    <t>LX-0655-01-C0101</t>
  </si>
  <si>
    <t>LX-0655-01-C0102</t>
  </si>
  <si>
    <t>LX-0655-01-C0103</t>
  </si>
  <si>
    <t>LX-0655-01-C0104</t>
  </si>
  <si>
    <t>LX-0655-01-C0105</t>
  </si>
  <si>
    <t>LX-0655-01-C0106</t>
  </si>
  <si>
    <t>LX-0655-01-C0107</t>
  </si>
  <si>
    <t>LX-0655-01-C0108</t>
  </si>
  <si>
    <t>LX-0655-01-C0109</t>
  </si>
  <si>
    <t>LX-0655-01-C0110</t>
  </si>
  <si>
    <t>LX-0655-01-C0111</t>
  </si>
  <si>
    <t>LX-0655-01-C0112</t>
  </si>
  <si>
    <t>LX-0655-01-C0113</t>
  </si>
  <si>
    <t>LX-0655-01-C0114</t>
  </si>
  <si>
    <t>LX-0655-01-EL0100A</t>
  </si>
  <si>
    <t>LX-0655-01-ST0100A</t>
  </si>
  <si>
    <t>LX-0655-01-ST0100B</t>
  </si>
  <si>
    <t>LX-0655-01-XA0101</t>
  </si>
  <si>
    <t>LX-0655-02-C0201</t>
  </si>
  <si>
    <t>LX-0655-02-C0202</t>
  </si>
  <si>
    <t>LX-0655-02-C0203</t>
  </si>
  <si>
    <t>LX-0655-02-C0204</t>
  </si>
  <si>
    <t>LX-0655-02-C0205</t>
  </si>
  <si>
    <t>LX-0655-02-C0206</t>
  </si>
  <si>
    <t>LX-0655-02-C0207</t>
  </si>
  <si>
    <t>LX-0655-02-C0208</t>
  </si>
  <si>
    <t>LX-0655-02-C0209</t>
  </si>
  <si>
    <t>LX-0655-02-C0210</t>
  </si>
  <si>
    <t>LX-0655-02-C0211</t>
  </si>
  <si>
    <t>LX-0655-02-C0212</t>
  </si>
  <si>
    <t>LX-0655-02-C0213</t>
  </si>
  <si>
    <t>LX-0655-02-EL0200A</t>
  </si>
  <si>
    <t>LX-0655-02-ST0200A</t>
  </si>
  <si>
    <t>LX-0655-02-ST0200B</t>
  </si>
  <si>
    <t>Total Building Gross SF</t>
  </si>
  <si>
    <t>2/10/2020
12/20/2019</t>
  </si>
  <si>
    <t>Level 02 GSF</t>
  </si>
  <si>
    <t>Level 01 GSF</t>
  </si>
  <si>
    <t>Level 00 GSF</t>
  </si>
  <si>
    <t>SqFt per Level</t>
  </si>
  <si>
    <t>19,792 GSF</t>
  </si>
  <si>
    <t>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</si>
</sst>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5" borderId="14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0" fontId="0" fillId="36" borderId="0" xfId="0" applyFont="1" applyFill="1" applyBorder="1" applyAlignment="1" applyProtection="1">
      <alignment horizontal="center" wrapText="1"/>
    </xf>
    <xf numFmtId="0" fontId="0" fillId="36" borderId="0" xfId="0" quotePrefix="1" applyFont="1" applyFill="1" applyBorder="1" applyAlignment="1" applyProtection="1">
      <alignment horizontal="center" wrapText="1"/>
    </xf>
    <xf numFmtId="0" fontId="0" fillId="36" borderId="0" xfId="0" applyFont="1" applyFill="1" applyBorder="1" applyAlignment="1" applyProtection="1">
      <alignment wrapText="1"/>
      <protection locked="0"/>
    </xf>
    <xf numFmtId="164" fontId="1" fillId="36" borderId="0" xfId="44" applyNumberFormat="1" applyFont="1" applyFill="1" applyBorder="1" applyAlignment="1" applyProtection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Font="1" applyFill="1" applyProtection="1">
      <protection locked="0"/>
    </xf>
    <xf numFmtId="0" fontId="16" fillId="0" borderId="10" xfId="0" applyNumberFormat="1" applyFont="1" applyBorder="1" applyAlignment="1" applyProtection="1">
      <alignment horizontal="center"/>
    </xf>
    <xf numFmtId="49" fontId="0" fillId="34" borderId="10" xfId="0" applyNumberFormat="1" applyFont="1" applyFill="1" applyBorder="1" applyAlignment="1" applyProtection="1">
      <alignment horizontal="center" wrapText="1"/>
    </xf>
    <xf numFmtId="0" fontId="0" fillId="36" borderId="0" xfId="0" applyFont="1" applyFill="1" applyAlignment="1" applyProtection="1">
      <alignment wrapText="1"/>
      <protection locked="0"/>
    </xf>
    <xf numFmtId="164" fontId="0" fillId="0" borderId="0" xfId="44" applyNumberFormat="1" applyFont="1" applyProtection="1">
      <protection locked="0"/>
    </xf>
    <xf numFmtId="164" fontId="16" fillId="37" borderId="10" xfId="44" applyNumberFormat="1" applyFont="1" applyFill="1" applyBorder="1" applyAlignment="1" applyProtection="1">
      <alignment horizontal="center" wrapText="1"/>
      <protection locked="0"/>
    </xf>
    <xf numFmtId="1" fontId="1" fillId="36" borderId="0" xfId="44" applyNumberFormat="1" applyFont="1" applyFill="1" applyBorder="1" applyAlignment="1" applyProtection="1">
      <alignment horizontal="right" wrapText="1"/>
    </xf>
    <xf numFmtId="1" fontId="1" fillId="0" borderId="0" xfId="44" applyNumberFormat="1" applyFont="1" applyFill="1" applyBorder="1" applyAlignment="1" applyProtection="1">
      <alignment horizontal="right" wrapText="1"/>
    </xf>
    <xf numFmtId="164" fontId="0" fillId="0" borderId="0" xfId="44" applyNumberFormat="1" applyFont="1" applyAlignment="1" applyProtection="1">
      <alignment wrapText="1"/>
      <protection locked="0"/>
    </xf>
    <xf numFmtId="0" fontId="18" fillId="0" borderId="18" xfId="0" applyFont="1" applyBorder="1"/>
    <xf numFmtId="0" fontId="18" fillId="0" borderId="18" xfId="0" applyFont="1" applyFill="1" applyBorder="1" applyProtection="1">
      <protection locked="0"/>
    </xf>
    <xf numFmtId="0" fontId="18" fillId="0" borderId="18" xfId="0" applyFont="1" applyBorder="1" applyProtection="1">
      <protection locked="0"/>
    </xf>
    <xf numFmtId="14" fontId="21" fillId="0" borderId="10" xfId="0" applyNumberFormat="1" applyFont="1" applyBorder="1" applyAlignment="1" applyProtection="1">
      <alignment horizont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16" fillId="37" borderId="16" xfId="0" applyNumberFormat="1" applyFont="1" applyFill="1" applyBorder="1" applyAlignment="1" applyProtection="1">
      <alignment horizontal="center"/>
      <protection locked="0"/>
    </xf>
    <xf numFmtId="49" fontId="16" fillId="37" borderId="17" xfId="0" applyNumberFormat="1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654/DRAFT_KDU_0654_201912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Waller Healthcare Annex #1</v>
          </cell>
          <cell r="D340" t="str">
            <v>Waller Healthcare Annex #1</v>
          </cell>
        </row>
        <row r="341">
          <cell r="A341" t="str">
            <v>0699</v>
          </cell>
          <cell r="B341">
            <v>699</v>
          </cell>
          <cell r="C341" t="str">
            <v>Waller Healthcare Annex #2</v>
          </cell>
          <cell r="D341" t="str">
            <v>Waller Healthcare Annex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6"/>
  <sheetViews>
    <sheetView tabSelected="1" zoomScale="75" zoomScaleNormal="75" workbookViewId="0">
      <selection sqref="A1:A1048576"/>
    </sheetView>
  </sheetViews>
  <sheetFormatPr defaultColWidth="9.140625" defaultRowHeight="15" x14ac:dyDescent="0.25"/>
  <cols>
    <col min="1" max="1" width="14.7109375" style="33" customWidth="1"/>
    <col min="2" max="2" width="5.5703125" style="14" bestFit="1" customWidth="1"/>
    <col min="3" max="3" width="35.85546875" style="12" bestFit="1" customWidth="1"/>
    <col min="4" max="4" width="9.85546875" style="13" bestFit="1" customWidth="1"/>
    <col min="5" max="5" width="8.42578125" style="13" bestFit="1" customWidth="1"/>
    <col min="6" max="6" width="11.140625" style="13" bestFit="1" customWidth="1"/>
    <col min="7" max="7" width="18.5703125" style="13" bestFit="1" customWidth="1"/>
    <col min="8" max="8" width="24.7109375" style="13" customWidth="1"/>
    <col min="9" max="16384" width="9.140625" style="12"/>
  </cols>
  <sheetData>
    <row r="1" spans="1:10" s="26" customFormat="1" ht="30" x14ac:dyDescent="0.25">
      <c r="A1" s="23" t="s">
        <v>7</v>
      </c>
      <c r="B1" s="76" t="s">
        <v>66</v>
      </c>
      <c r="C1" s="76"/>
      <c r="D1" s="21"/>
      <c r="E1" s="21"/>
      <c r="F1" s="24" t="s">
        <v>10</v>
      </c>
      <c r="G1" s="25" t="s">
        <v>258</v>
      </c>
      <c r="H1" s="21" t="s">
        <v>264</v>
      </c>
    </row>
    <row r="2" spans="1:10" s="26" customFormat="1" ht="30" x14ac:dyDescent="0.25">
      <c r="A2" s="23" t="s">
        <v>8</v>
      </c>
      <c r="B2" s="77" t="str">
        <f>VLOOKUP(B1,BuildingList!A:B,2,FALSE)</f>
        <v>Building 200</v>
      </c>
      <c r="C2" s="77"/>
      <c r="D2" s="21"/>
      <c r="E2" s="21"/>
      <c r="F2" s="24" t="s">
        <v>12</v>
      </c>
      <c r="G2" s="27" t="s">
        <v>65</v>
      </c>
      <c r="H2" s="21"/>
    </row>
    <row r="3" spans="1:10" s="26" customFormat="1" ht="30" customHeight="1" x14ac:dyDescent="0.25">
      <c r="A3" s="65" t="s">
        <v>257</v>
      </c>
      <c r="B3" s="78" t="s">
        <v>263</v>
      </c>
      <c r="C3" s="79"/>
      <c r="D3" s="21"/>
      <c r="E3" s="21"/>
      <c r="F3" s="21"/>
      <c r="G3" s="21"/>
    </row>
    <row r="4" spans="1:10" s="26" customFormat="1" x14ac:dyDescent="0.25">
      <c r="A4" s="29"/>
      <c r="B4" s="29"/>
      <c r="D4" s="21"/>
      <c r="E4" s="21"/>
      <c r="F4" s="21"/>
      <c r="G4" s="21"/>
      <c r="H4" s="21"/>
    </row>
    <row r="5" spans="1:10" s="20" customFormat="1" ht="30.75" thickBot="1" x14ac:dyDescent="0.3">
      <c r="A5" s="18" t="s">
        <v>18</v>
      </c>
      <c r="B5" s="19" t="s">
        <v>14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15</v>
      </c>
      <c r="H5" s="16" t="s">
        <v>16</v>
      </c>
      <c r="I5" s="16" t="s">
        <v>262</v>
      </c>
    </row>
    <row r="6" spans="1:10" ht="15.75" thickTop="1" x14ac:dyDescent="0.25">
      <c r="A6" s="58" t="s">
        <v>118</v>
      </c>
      <c r="B6" s="59" t="s">
        <v>68</v>
      </c>
      <c r="C6" s="60" t="s">
        <v>58</v>
      </c>
      <c r="D6" s="28" t="s">
        <v>5</v>
      </c>
      <c r="E6" s="61"/>
      <c r="F6" s="66"/>
      <c r="G6" s="58"/>
      <c r="H6" s="58" t="s">
        <v>261</v>
      </c>
      <c r="I6" s="69">
        <v>6121</v>
      </c>
    </row>
    <row r="7" spans="1:10" x14ac:dyDescent="0.25">
      <c r="A7" s="32" t="s">
        <v>72</v>
      </c>
      <c r="B7" s="14" t="s">
        <v>68</v>
      </c>
      <c r="C7" s="13" t="s">
        <v>58</v>
      </c>
      <c r="D7" s="21" t="s">
        <v>5</v>
      </c>
      <c r="E7" s="13">
        <v>980</v>
      </c>
      <c r="F7" s="13">
        <v>713</v>
      </c>
      <c r="G7" s="13" t="s">
        <v>13</v>
      </c>
      <c r="H7" s="62" t="s">
        <v>124</v>
      </c>
      <c r="I7" s="70"/>
      <c r="J7" s="63"/>
    </row>
    <row r="8" spans="1:10" x14ac:dyDescent="0.25">
      <c r="A8" s="30" t="s">
        <v>67</v>
      </c>
      <c r="B8" s="17" t="s">
        <v>68</v>
      </c>
      <c r="C8" s="13" t="s">
        <v>58</v>
      </c>
      <c r="D8" s="21" t="s">
        <v>5</v>
      </c>
      <c r="E8" s="13">
        <v>374</v>
      </c>
      <c r="F8" s="13">
        <v>342</v>
      </c>
      <c r="H8" s="62" t="s">
        <v>125</v>
      </c>
      <c r="I8" s="70"/>
      <c r="J8" s="63"/>
    </row>
    <row r="9" spans="1:10" x14ac:dyDescent="0.25">
      <c r="A9" s="31" t="s">
        <v>69</v>
      </c>
      <c r="B9" s="17" t="s">
        <v>68</v>
      </c>
      <c r="C9" s="13" t="s">
        <v>58</v>
      </c>
      <c r="D9" s="21" t="s">
        <v>5</v>
      </c>
      <c r="E9" s="13">
        <v>374</v>
      </c>
      <c r="F9" s="13">
        <v>342</v>
      </c>
      <c r="H9" s="62" t="s">
        <v>125</v>
      </c>
      <c r="I9" s="70"/>
      <c r="J9" s="63"/>
    </row>
    <row r="10" spans="1:10" x14ac:dyDescent="0.25">
      <c r="A10" s="31" t="s">
        <v>119</v>
      </c>
      <c r="B10" s="17" t="s">
        <v>68</v>
      </c>
      <c r="C10" s="13" t="s">
        <v>58</v>
      </c>
      <c r="D10" s="21" t="s">
        <v>5</v>
      </c>
      <c r="E10" s="13">
        <v>42</v>
      </c>
      <c r="F10" s="13">
        <v>28</v>
      </c>
      <c r="H10" s="62" t="s">
        <v>126</v>
      </c>
      <c r="I10" s="70"/>
      <c r="J10" s="63"/>
    </row>
    <row r="11" spans="1:10" x14ac:dyDescent="0.25">
      <c r="A11" s="32" t="s">
        <v>70</v>
      </c>
      <c r="B11" s="14" t="s">
        <v>68</v>
      </c>
      <c r="C11" s="13" t="s">
        <v>58</v>
      </c>
      <c r="D11" s="21" t="s">
        <v>5</v>
      </c>
      <c r="E11" s="13">
        <v>187</v>
      </c>
      <c r="F11" s="13">
        <v>150</v>
      </c>
      <c r="H11" s="62" t="s">
        <v>127</v>
      </c>
      <c r="I11" s="70"/>
      <c r="J11" s="63"/>
    </row>
    <row r="12" spans="1:10" x14ac:dyDescent="0.25">
      <c r="A12" s="32" t="s">
        <v>71</v>
      </c>
      <c r="B12" s="14" t="s">
        <v>68</v>
      </c>
      <c r="C12" s="13" t="s">
        <v>58</v>
      </c>
      <c r="D12" s="21" t="s">
        <v>5</v>
      </c>
      <c r="E12" s="13">
        <v>187</v>
      </c>
      <c r="F12" s="13">
        <v>150</v>
      </c>
      <c r="H12" s="62" t="s">
        <v>128</v>
      </c>
      <c r="I12" s="70"/>
      <c r="J12" s="63"/>
    </row>
    <row r="13" spans="1:10" x14ac:dyDescent="0.25">
      <c r="A13" s="32" t="s">
        <v>75</v>
      </c>
      <c r="B13" s="14" t="s">
        <v>68</v>
      </c>
      <c r="C13" s="13" t="s">
        <v>58</v>
      </c>
      <c r="D13" s="21" t="s">
        <v>5</v>
      </c>
      <c r="E13" s="13">
        <v>374</v>
      </c>
      <c r="F13" s="13">
        <v>356</v>
      </c>
      <c r="H13" s="62" t="s">
        <v>129</v>
      </c>
      <c r="I13" s="70"/>
      <c r="J13" s="63"/>
    </row>
    <row r="14" spans="1:10" x14ac:dyDescent="0.25">
      <c r="A14" s="32" t="s">
        <v>122</v>
      </c>
      <c r="B14" s="14" t="s">
        <v>68</v>
      </c>
      <c r="C14" s="13" t="s">
        <v>58</v>
      </c>
      <c r="D14" s="21" t="s">
        <v>5</v>
      </c>
      <c r="E14" s="13">
        <v>187</v>
      </c>
      <c r="F14" s="13">
        <v>186</v>
      </c>
      <c r="H14" s="62" t="s">
        <v>130</v>
      </c>
      <c r="I14" s="70"/>
      <c r="J14" s="63"/>
    </row>
    <row r="15" spans="1:10" x14ac:dyDescent="0.25">
      <c r="A15" s="32" t="s">
        <v>73</v>
      </c>
      <c r="B15" s="14" t="s">
        <v>68</v>
      </c>
      <c r="C15" s="13" t="s">
        <v>58</v>
      </c>
      <c r="D15" s="21" t="s">
        <v>5</v>
      </c>
      <c r="E15" s="13">
        <v>561</v>
      </c>
      <c r="F15" s="13">
        <v>505</v>
      </c>
      <c r="H15" s="62" t="s">
        <v>131</v>
      </c>
      <c r="I15" s="70"/>
      <c r="J15" s="63"/>
    </row>
    <row r="16" spans="1:10" x14ac:dyDescent="0.25">
      <c r="A16" s="32" t="s">
        <v>74</v>
      </c>
      <c r="B16" s="14" t="s">
        <v>68</v>
      </c>
      <c r="C16" s="13" t="s">
        <v>58</v>
      </c>
      <c r="D16" s="21" t="s">
        <v>5</v>
      </c>
      <c r="E16" s="13">
        <v>374</v>
      </c>
      <c r="F16" s="13">
        <v>186</v>
      </c>
      <c r="H16" s="62" t="s">
        <v>132</v>
      </c>
      <c r="I16" s="70"/>
      <c r="J16" s="63"/>
    </row>
    <row r="17" spans="1:10" x14ac:dyDescent="0.25">
      <c r="A17" s="32" t="s">
        <v>120</v>
      </c>
      <c r="B17" s="14" t="s">
        <v>68</v>
      </c>
      <c r="C17" s="13" t="s">
        <v>40</v>
      </c>
      <c r="D17" s="21" t="s">
        <v>5</v>
      </c>
      <c r="E17" s="13">
        <v>374</v>
      </c>
      <c r="F17" s="13">
        <v>0</v>
      </c>
      <c r="H17" s="62" t="s">
        <v>133</v>
      </c>
      <c r="I17" s="70"/>
      <c r="J17" s="63"/>
    </row>
    <row r="18" spans="1:10" x14ac:dyDescent="0.25">
      <c r="A18" s="32" t="s">
        <v>121</v>
      </c>
      <c r="B18" s="14" t="s">
        <v>68</v>
      </c>
      <c r="C18" s="13" t="s">
        <v>40</v>
      </c>
      <c r="D18" s="21" t="s">
        <v>5</v>
      </c>
      <c r="E18" s="13">
        <v>374</v>
      </c>
      <c r="F18" s="13">
        <v>0</v>
      </c>
      <c r="H18" s="62" t="s">
        <v>134</v>
      </c>
      <c r="I18" s="70"/>
      <c r="J18" s="63"/>
    </row>
    <row r="19" spans="1:10" x14ac:dyDescent="0.25">
      <c r="A19" s="33" t="s">
        <v>78</v>
      </c>
      <c r="B19" s="14" t="s">
        <v>68</v>
      </c>
      <c r="C19" s="13" t="s">
        <v>58</v>
      </c>
      <c r="D19" s="21" t="s">
        <v>5</v>
      </c>
      <c r="E19" s="13">
        <v>374</v>
      </c>
      <c r="F19" s="13">
        <v>355</v>
      </c>
      <c r="H19" s="62" t="s">
        <v>135</v>
      </c>
      <c r="I19" s="70"/>
      <c r="J19" s="63"/>
    </row>
    <row r="20" spans="1:10" x14ac:dyDescent="0.25">
      <c r="A20" s="32" t="s">
        <v>79</v>
      </c>
      <c r="B20" s="14" t="s">
        <v>68</v>
      </c>
      <c r="C20" s="13" t="s">
        <v>58</v>
      </c>
      <c r="D20" s="21" t="s">
        <v>5</v>
      </c>
      <c r="E20" s="13">
        <v>94</v>
      </c>
      <c r="F20" s="13">
        <v>59</v>
      </c>
      <c r="H20" s="62" t="s">
        <v>136</v>
      </c>
      <c r="I20" s="70"/>
      <c r="J20" s="63"/>
    </row>
    <row r="21" spans="1:10" x14ac:dyDescent="0.25">
      <c r="A21" s="31" t="s">
        <v>76</v>
      </c>
      <c r="B21" s="14" t="s">
        <v>68</v>
      </c>
      <c r="C21" s="13" t="s">
        <v>40</v>
      </c>
      <c r="D21" s="21" t="s">
        <v>5</v>
      </c>
      <c r="E21" s="13">
        <v>42</v>
      </c>
      <c r="F21" s="13">
        <v>0</v>
      </c>
      <c r="H21" s="62" t="s">
        <v>137</v>
      </c>
      <c r="I21" s="70"/>
      <c r="J21" s="63"/>
    </row>
    <row r="22" spans="1:10" x14ac:dyDescent="0.25">
      <c r="A22" s="31" t="s">
        <v>77</v>
      </c>
      <c r="B22" s="14" t="s">
        <v>68</v>
      </c>
      <c r="C22" s="13" t="s">
        <v>58</v>
      </c>
      <c r="D22" s="21" t="s">
        <v>5</v>
      </c>
      <c r="E22" s="13">
        <v>187</v>
      </c>
      <c r="F22" s="13">
        <v>198</v>
      </c>
      <c r="H22" s="62" t="s">
        <v>135</v>
      </c>
      <c r="I22" s="70"/>
      <c r="J22" s="63"/>
    </row>
    <row r="23" spans="1:10" x14ac:dyDescent="0.25">
      <c r="A23" s="32" t="s">
        <v>114</v>
      </c>
      <c r="B23" s="14" t="s">
        <v>68</v>
      </c>
      <c r="C23" s="13" t="s">
        <v>58</v>
      </c>
      <c r="D23" s="21" t="s">
        <v>5</v>
      </c>
      <c r="E23" s="13">
        <v>94</v>
      </c>
      <c r="F23" s="13">
        <v>56</v>
      </c>
      <c r="H23" s="62" t="s">
        <v>140</v>
      </c>
      <c r="I23" s="70"/>
      <c r="J23" s="63"/>
    </row>
    <row r="24" spans="1:10" x14ac:dyDescent="0.25">
      <c r="A24" s="32" t="s">
        <v>80</v>
      </c>
      <c r="B24" s="14" t="s">
        <v>68</v>
      </c>
      <c r="C24" s="13" t="s">
        <v>58</v>
      </c>
      <c r="D24" s="21" t="s">
        <v>5</v>
      </c>
      <c r="E24" s="13">
        <v>112</v>
      </c>
      <c r="F24" s="13">
        <v>100</v>
      </c>
      <c r="H24" s="62" t="s">
        <v>138</v>
      </c>
      <c r="I24" s="70"/>
      <c r="J24" s="63"/>
    </row>
    <row r="25" spans="1:10" x14ac:dyDescent="0.25">
      <c r="A25" s="33" t="s">
        <v>81</v>
      </c>
      <c r="B25" s="14" t="s">
        <v>68</v>
      </c>
      <c r="C25" s="13" t="s">
        <v>58</v>
      </c>
      <c r="D25" s="21" t="s">
        <v>5</v>
      </c>
      <c r="E25" s="13">
        <v>112</v>
      </c>
      <c r="F25" s="13">
        <v>100</v>
      </c>
      <c r="H25" s="62" t="s">
        <v>139</v>
      </c>
      <c r="I25" s="70"/>
      <c r="J25" s="63"/>
    </row>
    <row r="26" spans="1:10" x14ac:dyDescent="0.25">
      <c r="A26" s="32" t="s">
        <v>117</v>
      </c>
      <c r="B26" s="14" t="s">
        <v>68</v>
      </c>
      <c r="C26" s="13" t="s">
        <v>58</v>
      </c>
      <c r="D26" s="21" t="s">
        <v>5</v>
      </c>
      <c r="E26" s="13">
        <v>336</v>
      </c>
      <c r="F26" s="13">
        <v>156</v>
      </c>
      <c r="G26" s="13" t="s">
        <v>13</v>
      </c>
      <c r="H26" s="62" t="s">
        <v>123</v>
      </c>
      <c r="I26" s="70"/>
      <c r="J26" s="63"/>
    </row>
    <row r="27" spans="1:10" x14ac:dyDescent="0.25">
      <c r="A27" s="58" t="s">
        <v>118</v>
      </c>
      <c r="B27" s="59" t="s">
        <v>87</v>
      </c>
      <c r="C27" s="60" t="s">
        <v>58</v>
      </c>
      <c r="D27" s="28" t="s">
        <v>5</v>
      </c>
      <c r="E27" s="61"/>
      <c r="F27" s="66"/>
      <c r="G27" s="58"/>
      <c r="H27" s="58" t="s">
        <v>260</v>
      </c>
      <c r="I27" s="69">
        <v>7720</v>
      </c>
    </row>
    <row r="28" spans="1:10" x14ac:dyDescent="0.25">
      <c r="A28" s="32" t="s">
        <v>93</v>
      </c>
      <c r="B28" s="14" t="s">
        <v>87</v>
      </c>
      <c r="C28" s="13" t="s">
        <v>58</v>
      </c>
      <c r="D28" s="21" t="s">
        <v>5</v>
      </c>
      <c r="E28" s="13">
        <v>980</v>
      </c>
      <c r="F28" s="13">
        <v>711</v>
      </c>
      <c r="G28" s="13" t="s">
        <v>13</v>
      </c>
      <c r="H28" s="62" t="s">
        <v>124</v>
      </c>
      <c r="I28" s="70"/>
      <c r="J28" s="63"/>
    </row>
    <row r="29" spans="1:10" x14ac:dyDescent="0.25">
      <c r="A29" s="32" t="s">
        <v>82</v>
      </c>
      <c r="B29" s="14" t="s">
        <v>87</v>
      </c>
      <c r="C29" s="13" t="s">
        <v>58</v>
      </c>
      <c r="D29" s="21" t="s">
        <v>5</v>
      </c>
      <c r="E29" s="13">
        <v>374</v>
      </c>
      <c r="F29" s="13">
        <v>339</v>
      </c>
      <c r="H29" s="62" t="s">
        <v>142</v>
      </c>
      <c r="I29" s="70"/>
      <c r="J29" s="63"/>
    </row>
    <row r="30" spans="1:10" x14ac:dyDescent="0.25">
      <c r="A30" s="32" t="s">
        <v>83</v>
      </c>
      <c r="B30" s="14" t="s">
        <v>87</v>
      </c>
      <c r="C30" s="13" t="s">
        <v>58</v>
      </c>
      <c r="D30" s="21" t="s">
        <v>5</v>
      </c>
      <c r="E30" s="13">
        <v>374</v>
      </c>
      <c r="F30" s="13">
        <v>356</v>
      </c>
      <c r="H30" s="62" t="s">
        <v>143</v>
      </c>
      <c r="I30" s="70"/>
      <c r="J30" s="63"/>
    </row>
    <row r="31" spans="1:10" x14ac:dyDescent="0.25">
      <c r="A31" s="32" t="s">
        <v>84</v>
      </c>
      <c r="B31" s="14" t="s">
        <v>87</v>
      </c>
      <c r="C31" s="13" t="s">
        <v>58</v>
      </c>
      <c r="D31" s="21" t="s">
        <v>5</v>
      </c>
      <c r="E31" s="13">
        <v>374</v>
      </c>
      <c r="F31" s="13">
        <v>329</v>
      </c>
      <c r="H31" s="62" t="s">
        <v>143</v>
      </c>
      <c r="I31" s="70"/>
      <c r="J31" s="63"/>
    </row>
    <row r="32" spans="1:10" x14ac:dyDescent="0.25">
      <c r="A32" s="32" t="s">
        <v>85</v>
      </c>
      <c r="B32" s="14" t="s">
        <v>87</v>
      </c>
      <c r="C32" s="13" t="s">
        <v>58</v>
      </c>
      <c r="D32" s="21" t="s">
        <v>5</v>
      </c>
      <c r="E32" s="13">
        <v>374</v>
      </c>
      <c r="F32" s="13">
        <v>340</v>
      </c>
      <c r="H32" s="62" t="s">
        <v>143</v>
      </c>
      <c r="I32" s="70"/>
      <c r="J32" s="63"/>
    </row>
    <row r="33" spans="1:10" x14ac:dyDescent="0.25">
      <c r="A33" s="32" t="s">
        <v>86</v>
      </c>
      <c r="B33" s="14" t="s">
        <v>87</v>
      </c>
      <c r="C33" s="13" t="s">
        <v>58</v>
      </c>
      <c r="D33" s="21" t="s">
        <v>5</v>
      </c>
      <c r="E33" s="13">
        <v>374</v>
      </c>
      <c r="F33" s="13">
        <v>340</v>
      </c>
      <c r="H33" s="62" t="s">
        <v>143</v>
      </c>
      <c r="I33" s="70"/>
      <c r="J33" s="63"/>
    </row>
    <row r="34" spans="1:10" x14ac:dyDescent="0.25">
      <c r="A34" s="32" t="s">
        <v>88</v>
      </c>
      <c r="B34" s="14" t="s">
        <v>87</v>
      </c>
      <c r="C34" s="13" t="s">
        <v>58</v>
      </c>
      <c r="D34" s="21" t="s">
        <v>5</v>
      </c>
      <c r="E34" s="13">
        <v>374</v>
      </c>
      <c r="F34" s="13">
        <v>339</v>
      </c>
      <c r="H34" s="62" t="s">
        <v>142</v>
      </c>
      <c r="I34" s="70"/>
      <c r="J34" s="63"/>
    </row>
    <row r="35" spans="1:10" x14ac:dyDescent="0.25">
      <c r="A35" s="32" t="s">
        <v>90</v>
      </c>
      <c r="B35" s="14" t="s">
        <v>87</v>
      </c>
      <c r="C35" s="13" t="s">
        <v>58</v>
      </c>
      <c r="D35" s="21" t="s">
        <v>5</v>
      </c>
      <c r="E35" s="13">
        <v>374</v>
      </c>
      <c r="F35" s="13">
        <v>339</v>
      </c>
      <c r="H35" s="62" t="s">
        <v>142</v>
      </c>
      <c r="I35" s="70"/>
      <c r="J35" s="63"/>
    </row>
    <row r="36" spans="1:10" x14ac:dyDescent="0.25">
      <c r="A36" s="32" t="s">
        <v>91</v>
      </c>
      <c r="B36" s="14" t="s">
        <v>87</v>
      </c>
      <c r="C36" s="13" t="s">
        <v>58</v>
      </c>
      <c r="D36" s="21" t="s">
        <v>5</v>
      </c>
      <c r="E36" s="13">
        <v>374</v>
      </c>
      <c r="F36" s="13">
        <v>340</v>
      </c>
      <c r="H36" s="62" t="s">
        <v>143</v>
      </c>
      <c r="I36" s="70"/>
      <c r="J36" s="63"/>
    </row>
    <row r="37" spans="1:10" x14ac:dyDescent="0.25">
      <c r="A37" s="32" t="s">
        <v>92</v>
      </c>
      <c r="B37" s="14" t="s">
        <v>87</v>
      </c>
      <c r="C37" s="13" t="s">
        <v>58</v>
      </c>
      <c r="D37" s="21" t="s">
        <v>5</v>
      </c>
      <c r="E37" s="13">
        <v>374</v>
      </c>
      <c r="F37" s="13">
        <v>340</v>
      </c>
      <c r="H37" s="62" t="s">
        <v>143</v>
      </c>
      <c r="I37" s="70"/>
      <c r="J37" s="63"/>
    </row>
    <row r="38" spans="1:10" x14ac:dyDescent="0.25">
      <c r="A38" s="32" t="s">
        <v>94</v>
      </c>
      <c r="B38" s="14" t="s">
        <v>87</v>
      </c>
      <c r="C38" s="13" t="s">
        <v>58</v>
      </c>
      <c r="D38" s="21" t="s">
        <v>5</v>
      </c>
      <c r="E38" s="13">
        <v>374</v>
      </c>
      <c r="F38" s="13">
        <v>324</v>
      </c>
      <c r="H38" s="62" t="s">
        <v>143</v>
      </c>
      <c r="I38" s="70"/>
      <c r="J38" s="63"/>
    </row>
    <row r="39" spans="1:10" x14ac:dyDescent="0.25">
      <c r="A39" s="32" t="s">
        <v>95</v>
      </c>
      <c r="B39" s="14" t="s">
        <v>87</v>
      </c>
      <c r="C39" s="13" t="s">
        <v>58</v>
      </c>
      <c r="D39" s="21" t="s">
        <v>5</v>
      </c>
      <c r="E39" s="13">
        <v>94</v>
      </c>
      <c r="F39" s="13">
        <v>223</v>
      </c>
      <c r="H39" s="62" t="s">
        <v>144</v>
      </c>
      <c r="I39" s="70"/>
      <c r="J39" s="63"/>
    </row>
    <row r="40" spans="1:10" x14ac:dyDescent="0.25">
      <c r="A40" s="32" t="s">
        <v>96</v>
      </c>
      <c r="B40" s="14" t="s">
        <v>87</v>
      </c>
      <c r="C40" s="13" t="s">
        <v>58</v>
      </c>
      <c r="D40" s="21" t="s">
        <v>5</v>
      </c>
      <c r="E40" s="13">
        <v>187</v>
      </c>
      <c r="F40" s="13">
        <v>56</v>
      </c>
      <c r="H40" s="62" t="s">
        <v>145</v>
      </c>
      <c r="I40" s="70"/>
      <c r="J40" s="63"/>
    </row>
    <row r="41" spans="1:10" x14ac:dyDescent="0.25">
      <c r="A41" s="32" t="s">
        <v>97</v>
      </c>
      <c r="B41" s="14" t="s">
        <v>87</v>
      </c>
      <c r="C41" s="13" t="s">
        <v>58</v>
      </c>
      <c r="D41" s="21" t="s">
        <v>5</v>
      </c>
      <c r="E41" s="13">
        <v>374</v>
      </c>
      <c r="F41" s="13">
        <v>339</v>
      </c>
      <c r="H41" s="62" t="s">
        <v>142</v>
      </c>
      <c r="I41" s="70"/>
      <c r="J41" s="63"/>
    </row>
    <row r="42" spans="1:10" x14ac:dyDescent="0.25">
      <c r="A42" s="32" t="s">
        <v>141</v>
      </c>
      <c r="B42" s="14" t="s">
        <v>87</v>
      </c>
      <c r="C42" s="13" t="s">
        <v>58</v>
      </c>
      <c r="D42" s="21" t="s">
        <v>5</v>
      </c>
      <c r="E42" s="13">
        <v>94</v>
      </c>
      <c r="F42" s="13">
        <v>56</v>
      </c>
      <c r="H42" s="62" t="s">
        <v>140</v>
      </c>
      <c r="I42" s="70"/>
      <c r="J42" s="63"/>
    </row>
    <row r="43" spans="1:10" x14ac:dyDescent="0.25">
      <c r="A43" s="32" t="s">
        <v>98</v>
      </c>
      <c r="B43" s="14" t="s">
        <v>87</v>
      </c>
      <c r="C43" s="13" t="s">
        <v>58</v>
      </c>
      <c r="D43" s="21" t="s">
        <v>5</v>
      </c>
      <c r="E43" s="13">
        <v>112</v>
      </c>
      <c r="F43" s="13">
        <v>130</v>
      </c>
      <c r="H43" s="62" t="s">
        <v>138</v>
      </c>
      <c r="I43" s="70"/>
      <c r="J43" s="63"/>
    </row>
    <row r="44" spans="1:10" x14ac:dyDescent="0.25">
      <c r="A44" s="32" t="s">
        <v>89</v>
      </c>
      <c r="B44" s="14" t="s">
        <v>87</v>
      </c>
      <c r="C44" s="13" t="s">
        <v>58</v>
      </c>
      <c r="D44" s="21" t="s">
        <v>5</v>
      </c>
      <c r="E44" s="13">
        <v>112</v>
      </c>
      <c r="F44" s="13">
        <v>134</v>
      </c>
      <c r="H44" s="62" t="s">
        <v>139</v>
      </c>
      <c r="I44" s="70"/>
      <c r="J44" s="63"/>
    </row>
    <row r="45" spans="1:10" x14ac:dyDescent="0.25">
      <c r="A45" s="32" t="s">
        <v>116</v>
      </c>
      <c r="B45" s="14" t="s">
        <v>87</v>
      </c>
      <c r="C45" s="13" t="s">
        <v>58</v>
      </c>
      <c r="D45" s="21" t="s">
        <v>5</v>
      </c>
      <c r="E45" s="13">
        <v>336</v>
      </c>
      <c r="F45" s="13">
        <v>1322</v>
      </c>
      <c r="G45" s="13" t="s">
        <v>13</v>
      </c>
      <c r="H45" s="62" t="s">
        <v>148</v>
      </c>
      <c r="I45" s="70"/>
      <c r="J45" s="63"/>
    </row>
    <row r="46" spans="1:10" x14ac:dyDescent="0.25">
      <c r="A46" s="58" t="s">
        <v>118</v>
      </c>
      <c r="B46" s="59" t="s">
        <v>99</v>
      </c>
      <c r="C46" s="60" t="s">
        <v>58</v>
      </c>
      <c r="D46" s="28" t="s">
        <v>5</v>
      </c>
      <c r="E46" s="61"/>
      <c r="F46" s="66"/>
      <c r="G46" s="58"/>
      <c r="H46" s="58" t="s">
        <v>259</v>
      </c>
      <c r="I46" s="69">
        <v>5951</v>
      </c>
    </row>
    <row r="47" spans="1:10" x14ac:dyDescent="0.25">
      <c r="A47" s="32" t="s">
        <v>146</v>
      </c>
      <c r="B47" s="17" t="s">
        <v>99</v>
      </c>
      <c r="C47" s="13" t="s">
        <v>58</v>
      </c>
      <c r="D47" s="21" t="s">
        <v>5</v>
      </c>
      <c r="E47" s="13">
        <v>980</v>
      </c>
      <c r="F47" s="13">
        <v>711</v>
      </c>
      <c r="G47" s="13" t="s">
        <v>13</v>
      </c>
      <c r="H47" s="62" t="s">
        <v>124</v>
      </c>
      <c r="I47" s="70"/>
      <c r="J47" s="63"/>
    </row>
    <row r="48" spans="1:10" x14ac:dyDescent="0.25">
      <c r="A48" s="32" t="s">
        <v>113</v>
      </c>
      <c r="B48" s="14" t="s">
        <v>99</v>
      </c>
      <c r="C48" s="13" t="s">
        <v>58</v>
      </c>
      <c r="D48" s="21" t="s">
        <v>5</v>
      </c>
      <c r="E48" s="13">
        <v>374</v>
      </c>
      <c r="F48" s="13">
        <v>339</v>
      </c>
      <c r="H48" s="62" t="s">
        <v>142</v>
      </c>
      <c r="I48" s="70"/>
      <c r="J48" s="63"/>
    </row>
    <row r="49" spans="1:10" x14ac:dyDescent="0.25">
      <c r="A49" s="32" t="s">
        <v>112</v>
      </c>
      <c r="B49" s="14" t="s">
        <v>99</v>
      </c>
      <c r="C49" s="13" t="s">
        <v>58</v>
      </c>
      <c r="D49" s="21" t="s">
        <v>5</v>
      </c>
      <c r="E49" s="13">
        <v>374</v>
      </c>
      <c r="F49" s="13">
        <v>356</v>
      </c>
      <c r="H49" s="62" t="s">
        <v>143</v>
      </c>
      <c r="I49" s="70"/>
      <c r="J49" s="63"/>
    </row>
    <row r="50" spans="1:10" x14ac:dyDescent="0.25">
      <c r="A50" s="32" t="s">
        <v>111</v>
      </c>
      <c r="B50" s="14" t="s">
        <v>99</v>
      </c>
      <c r="C50" s="13" t="s">
        <v>58</v>
      </c>
      <c r="D50" s="21" t="s">
        <v>5</v>
      </c>
      <c r="E50" s="13">
        <v>374</v>
      </c>
      <c r="F50" s="13">
        <v>329</v>
      </c>
      <c r="H50" s="62" t="s">
        <v>143</v>
      </c>
      <c r="I50" s="70"/>
      <c r="J50" s="63"/>
    </row>
    <row r="51" spans="1:10" x14ac:dyDescent="0.25">
      <c r="A51" s="32" t="s">
        <v>110</v>
      </c>
      <c r="B51" s="14" t="s">
        <v>99</v>
      </c>
      <c r="C51" s="13" t="s">
        <v>58</v>
      </c>
      <c r="D51" s="21" t="s">
        <v>5</v>
      </c>
      <c r="E51" s="13">
        <v>374</v>
      </c>
      <c r="F51" s="13">
        <v>340</v>
      </c>
      <c r="H51" s="62" t="s">
        <v>143</v>
      </c>
      <c r="I51" s="70"/>
      <c r="J51" s="63"/>
    </row>
    <row r="52" spans="1:10" x14ac:dyDescent="0.25">
      <c r="A52" s="32" t="s">
        <v>108</v>
      </c>
      <c r="B52" s="14" t="s">
        <v>99</v>
      </c>
      <c r="C52" s="13" t="s">
        <v>58</v>
      </c>
      <c r="D52" s="21" t="s">
        <v>5</v>
      </c>
      <c r="E52" s="13">
        <v>374</v>
      </c>
      <c r="F52" s="13">
        <v>340</v>
      </c>
      <c r="H52" s="62" t="s">
        <v>143</v>
      </c>
      <c r="I52" s="70"/>
      <c r="J52" s="63"/>
    </row>
    <row r="53" spans="1:10" x14ac:dyDescent="0.25">
      <c r="A53" s="32" t="s">
        <v>109</v>
      </c>
      <c r="B53" s="14" t="s">
        <v>99</v>
      </c>
      <c r="C53" s="13" t="s">
        <v>58</v>
      </c>
      <c r="D53" s="21" t="s">
        <v>5</v>
      </c>
      <c r="E53" s="13">
        <v>374</v>
      </c>
      <c r="F53" s="13">
        <v>339</v>
      </c>
      <c r="H53" s="62" t="s">
        <v>142</v>
      </c>
      <c r="I53" s="70"/>
      <c r="J53" s="63"/>
    </row>
    <row r="54" spans="1:10" x14ac:dyDescent="0.25">
      <c r="A54" s="32" t="s">
        <v>101</v>
      </c>
      <c r="B54" s="14" t="s">
        <v>99</v>
      </c>
      <c r="C54" s="13" t="s">
        <v>58</v>
      </c>
      <c r="D54" s="21" t="s">
        <v>5</v>
      </c>
      <c r="E54" s="13">
        <v>374</v>
      </c>
      <c r="F54" s="13">
        <v>339</v>
      </c>
      <c r="H54" s="62" t="s">
        <v>142</v>
      </c>
      <c r="I54" s="70"/>
      <c r="J54" s="63"/>
    </row>
    <row r="55" spans="1:10" x14ac:dyDescent="0.25">
      <c r="A55" s="32" t="s">
        <v>102</v>
      </c>
      <c r="B55" s="14" t="s">
        <v>99</v>
      </c>
      <c r="C55" s="13" t="s">
        <v>58</v>
      </c>
      <c r="D55" s="21" t="s">
        <v>5</v>
      </c>
      <c r="E55" s="13">
        <v>374</v>
      </c>
      <c r="F55" s="13">
        <v>340</v>
      </c>
      <c r="H55" s="62" t="s">
        <v>143</v>
      </c>
      <c r="I55" s="70"/>
      <c r="J55" s="63"/>
    </row>
    <row r="56" spans="1:10" x14ac:dyDescent="0.25">
      <c r="A56" s="32" t="s">
        <v>103</v>
      </c>
      <c r="B56" s="14" t="s">
        <v>99</v>
      </c>
      <c r="C56" s="13" t="s">
        <v>58</v>
      </c>
      <c r="D56" s="21" t="s">
        <v>5</v>
      </c>
      <c r="E56" s="13">
        <v>374</v>
      </c>
      <c r="F56" s="13">
        <v>340</v>
      </c>
      <c r="H56" s="62" t="s">
        <v>143</v>
      </c>
      <c r="I56" s="70"/>
      <c r="J56" s="63"/>
    </row>
    <row r="57" spans="1:10" x14ac:dyDescent="0.25">
      <c r="A57" s="32" t="s">
        <v>104</v>
      </c>
      <c r="B57" s="14" t="s">
        <v>99</v>
      </c>
      <c r="C57" s="13" t="s">
        <v>58</v>
      </c>
      <c r="D57" s="21" t="s">
        <v>5</v>
      </c>
      <c r="E57" s="13">
        <v>374</v>
      </c>
      <c r="F57" s="13">
        <v>324</v>
      </c>
      <c r="H57" s="62" t="s">
        <v>143</v>
      </c>
      <c r="I57" s="70"/>
      <c r="J57" s="63"/>
    </row>
    <row r="58" spans="1:10" x14ac:dyDescent="0.25">
      <c r="A58" s="32" t="s">
        <v>106</v>
      </c>
      <c r="B58" s="14" t="s">
        <v>99</v>
      </c>
      <c r="C58" s="13" t="s">
        <v>58</v>
      </c>
      <c r="D58" s="21" t="s">
        <v>5</v>
      </c>
      <c r="E58" s="13">
        <v>374</v>
      </c>
      <c r="F58" s="13">
        <v>271</v>
      </c>
      <c r="H58" s="62" t="s">
        <v>147</v>
      </c>
      <c r="I58" s="70"/>
      <c r="J58" s="63"/>
    </row>
    <row r="59" spans="1:10" x14ac:dyDescent="0.25">
      <c r="A59" s="32" t="s">
        <v>107</v>
      </c>
      <c r="B59" s="14" t="s">
        <v>99</v>
      </c>
      <c r="C59" s="13" t="s">
        <v>58</v>
      </c>
      <c r="D59" s="21" t="s">
        <v>5</v>
      </c>
      <c r="E59" s="13">
        <v>374</v>
      </c>
      <c r="F59" s="13">
        <v>339</v>
      </c>
      <c r="H59" s="62" t="s">
        <v>142</v>
      </c>
      <c r="I59" s="70"/>
      <c r="J59" s="63"/>
    </row>
    <row r="60" spans="1:10" x14ac:dyDescent="0.25">
      <c r="A60" s="32" t="s">
        <v>105</v>
      </c>
      <c r="B60" s="14" t="s">
        <v>99</v>
      </c>
      <c r="C60" s="13" t="s">
        <v>58</v>
      </c>
      <c r="D60" s="21" t="s">
        <v>5</v>
      </c>
      <c r="E60" s="13">
        <v>94</v>
      </c>
      <c r="F60" s="13">
        <v>56</v>
      </c>
      <c r="H60" s="62" t="s">
        <v>140</v>
      </c>
      <c r="I60" s="70"/>
      <c r="J60" s="63"/>
    </row>
    <row r="61" spans="1:10" x14ac:dyDescent="0.25">
      <c r="A61" s="32" t="s">
        <v>115</v>
      </c>
      <c r="B61" s="14" t="s">
        <v>99</v>
      </c>
      <c r="C61" s="13" t="s">
        <v>58</v>
      </c>
      <c r="D61" s="21" t="s">
        <v>5</v>
      </c>
      <c r="E61" s="13">
        <v>112</v>
      </c>
      <c r="F61" s="13">
        <v>69</v>
      </c>
      <c r="H61" s="62" t="s">
        <v>138</v>
      </c>
      <c r="I61" s="70"/>
      <c r="J61" s="63"/>
    </row>
    <row r="62" spans="1:10" x14ac:dyDescent="0.25">
      <c r="A62" s="32" t="s">
        <v>100</v>
      </c>
      <c r="B62" s="14" t="s">
        <v>99</v>
      </c>
      <c r="C62" s="13" t="s">
        <v>58</v>
      </c>
      <c r="D62" s="21" t="s">
        <v>5</v>
      </c>
      <c r="E62" s="13">
        <v>112</v>
      </c>
      <c r="F62" s="13">
        <v>66</v>
      </c>
      <c r="H62" s="62" t="s">
        <v>139</v>
      </c>
      <c r="I62" s="70"/>
      <c r="J62" s="63"/>
    </row>
    <row r="63" spans="1:10" x14ac:dyDescent="0.25">
      <c r="A63" s="32"/>
      <c r="C63" s="13"/>
      <c r="D63" s="21"/>
      <c r="H63" s="15"/>
      <c r="I63" s="67"/>
    </row>
    <row r="64" spans="1:10" ht="15" customHeight="1" x14ac:dyDescent="0.25">
      <c r="A64" s="32"/>
      <c r="C64" s="13"/>
      <c r="D64" s="21"/>
      <c r="F64" s="71">
        <f>SUM(F7:F62)</f>
        <v>15237</v>
      </c>
      <c r="I64" s="68">
        <f>SUM(I6:I46)</f>
        <v>19792</v>
      </c>
    </row>
    <row r="65" spans="1:9" ht="15.75" thickBot="1" x14ac:dyDescent="0.3">
      <c r="A65" s="30"/>
      <c r="C65" s="13"/>
      <c r="I65" s="67"/>
    </row>
    <row r="66" spans="1:9" x14ac:dyDescent="0.25">
      <c r="A66" s="30"/>
      <c r="C66" s="13"/>
      <c r="G66" s="22" t="s">
        <v>35</v>
      </c>
      <c r="I66" s="67"/>
    </row>
    <row r="67" spans="1:9" ht="15.75" thickBot="1" x14ac:dyDescent="0.3">
      <c r="A67" s="30"/>
      <c r="C67" s="13"/>
      <c r="G67" s="34">
        <f>COUNTIF(G6:G65,"New Tag Required")</f>
        <v>0</v>
      </c>
      <c r="I67" s="67"/>
    </row>
    <row r="68" spans="1:9" x14ac:dyDescent="0.25">
      <c r="A68" s="35"/>
      <c r="C68" s="13"/>
      <c r="F68" s="38"/>
      <c r="I68" s="67"/>
    </row>
    <row r="69" spans="1:9" x14ac:dyDescent="0.25">
      <c r="A69" s="35"/>
      <c r="C69" s="13"/>
      <c r="F69" s="38"/>
      <c r="I69" s="67"/>
    </row>
    <row r="70" spans="1:9" x14ac:dyDescent="0.25">
      <c r="A70" s="35"/>
      <c r="C70" s="13"/>
      <c r="F70" s="39"/>
      <c r="I70" s="67"/>
    </row>
    <row r="71" spans="1:9" x14ac:dyDescent="0.25">
      <c r="A71" s="30"/>
      <c r="C71" s="13"/>
      <c r="F71" s="38"/>
      <c r="I71" s="67"/>
    </row>
    <row r="72" spans="1:9" x14ac:dyDescent="0.25">
      <c r="A72" s="30"/>
      <c r="C72" s="13"/>
      <c r="F72" s="38"/>
      <c r="I72" s="67"/>
    </row>
    <row r="73" spans="1:9" x14ac:dyDescent="0.25">
      <c r="A73" s="36"/>
      <c r="C73" s="13"/>
      <c r="I73" s="67"/>
    </row>
    <row r="74" spans="1:9" x14ac:dyDescent="0.25">
      <c r="A74" s="36"/>
      <c r="C74" s="13"/>
      <c r="I74" s="67"/>
    </row>
    <row r="75" spans="1:9" x14ac:dyDescent="0.25">
      <c r="A75" s="36"/>
      <c r="C75" s="13"/>
      <c r="I75" s="67"/>
    </row>
    <row r="76" spans="1:9" x14ac:dyDescent="0.25">
      <c r="A76" s="36"/>
      <c r="C76" s="13"/>
      <c r="I76" s="67"/>
    </row>
    <row r="77" spans="1:9" x14ac:dyDescent="0.25">
      <c r="A77" s="36"/>
      <c r="C77" s="13"/>
      <c r="F77" s="37"/>
      <c r="I77" s="67"/>
    </row>
    <row r="78" spans="1:9" x14ac:dyDescent="0.25">
      <c r="A78" s="36"/>
      <c r="C78" s="13"/>
      <c r="I78" s="67"/>
    </row>
    <row r="79" spans="1:9" x14ac:dyDescent="0.25">
      <c r="A79" s="36"/>
      <c r="C79" s="13"/>
      <c r="I79" s="67"/>
    </row>
    <row r="80" spans="1:9" x14ac:dyDescent="0.25">
      <c r="A80" s="30"/>
      <c r="C80" s="13"/>
      <c r="I80" s="67"/>
    </row>
    <row r="81" spans="1:9" x14ac:dyDescent="0.25">
      <c r="A81" s="30"/>
      <c r="C81" s="13"/>
      <c r="I81" s="67"/>
    </row>
    <row r="82" spans="1:9" x14ac:dyDescent="0.25">
      <c r="C82" s="13"/>
      <c r="I82" s="67"/>
    </row>
    <row r="83" spans="1:9" x14ac:dyDescent="0.25">
      <c r="C83" s="13"/>
      <c r="I83" s="67"/>
    </row>
    <row r="84" spans="1:9" x14ac:dyDescent="0.25">
      <c r="C84" s="13"/>
      <c r="I84" s="67"/>
    </row>
    <row r="85" spans="1:9" x14ac:dyDescent="0.25">
      <c r="C85" s="13"/>
      <c r="I85" s="67"/>
    </row>
    <row r="86" spans="1:9" x14ac:dyDescent="0.25">
      <c r="C86" s="13"/>
      <c r="I86" s="67"/>
    </row>
    <row r="87" spans="1:9" x14ac:dyDescent="0.25">
      <c r="C87" s="13"/>
      <c r="I87" s="67"/>
    </row>
    <row r="88" spans="1:9" x14ac:dyDescent="0.25">
      <c r="C88" s="13"/>
      <c r="I88" s="67"/>
    </row>
    <row r="89" spans="1:9" x14ac:dyDescent="0.25">
      <c r="C89" s="13"/>
      <c r="I89" s="67"/>
    </row>
    <row r="90" spans="1:9" x14ac:dyDescent="0.25">
      <c r="C90" s="13"/>
      <c r="I90" s="67"/>
    </row>
    <row r="91" spans="1:9" x14ac:dyDescent="0.25">
      <c r="C91" s="13"/>
      <c r="I91" s="67"/>
    </row>
    <row r="92" spans="1:9" x14ac:dyDescent="0.25">
      <c r="C92" s="13"/>
      <c r="I92" s="67"/>
    </row>
    <row r="93" spans="1:9" x14ac:dyDescent="0.25">
      <c r="C93" s="13"/>
      <c r="I93" s="67"/>
    </row>
    <row r="94" spans="1:9" x14ac:dyDescent="0.25">
      <c r="C94" s="13"/>
      <c r="I94" s="67"/>
    </row>
    <row r="95" spans="1:9" x14ac:dyDescent="0.25">
      <c r="C95" s="13"/>
      <c r="I95" s="67"/>
    </row>
    <row r="96" spans="1:9" x14ac:dyDescent="0.25">
      <c r="C96" s="13"/>
      <c r="I96" s="67"/>
    </row>
    <row r="97" spans="3:9" x14ac:dyDescent="0.25">
      <c r="C97" s="13"/>
      <c r="I97" s="67"/>
    </row>
    <row r="98" spans="3:9" x14ac:dyDescent="0.25">
      <c r="C98" s="13"/>
      <c r="I98" s="67"/>
    </row>
    <row r="99" spans="3:9" x14ac:dyDescent="0.25">
      <c r="C99" s="13"/>
      <c r="I99" s="67"/>
    </row>
    <row r="100" spans="3:9" x14ac:dyDescent="0.25">
      <c r="C100" s="13"/>
      <c r="I100" s="67"/>
    </row>
    <row r="101" spans="3:9" x14ac:dyDescent="0.25">
      <c r="C101" s="13"/>
      <c r="I101" s="67"/>
    </row>
    <row r="102" spans="3:9" x14ac:dyDescent="0.25">
      <c r="C102" s="13"/>
      <c r="I102" s="67"/>
    </row>
    <row r="103" spans="3:9" x14ac:dyDescent="0.25">
      <c r="C103" s="13"/>
      <c r="I103" s="67"/>
    </row>
    <row r="104" spans="3:9" x14ac:dyDescent="0.25">
      <c r="C104" s="13"/>
      <c r="I104" s="67"/>
    </row>
    <row r="105" spans="3:9" x14ac:dyDescent="0.25">
      <c r="C105" s="13"/>
      <c r="I105" s="67"/>
    </row>
    <row r="106" spans="3:9" x14ac:dyDescent="0.25">
      <c r="C106" s="13"/>
      <c r="I106" s="67"/>
    </row>
    <row r="107" spans="3:9" x14ac:dyDescent="0.25">
      <c r="C107" s="13"/>
      <c r="I107" s="67"/>
    </row>
    <row r="108" spans="3:9" x14ac:dyDescent="0.25">
      <c r="C108" s="13"/>
      <c r="I108" s="67"/>
    </row>
    <row r="109" spans="3:9" x14ac:dyDescent="0.25">
      <c r="C109" s="13"/>
      <c r="I109" s="67"/>
    </row>
    <row r="110" spans="3:9" x14ac:dyDescent="0.25">
      <c r="I110" s="67"/>
    </row>
    <row r="111" spans="3:9" x14ac:dyDescent="0.25">
      <c r="I111" s="67"/>
    </row>
    <row r="112" spans="3:9" x14ac:dyDescent="0.25">
      <c r="I112" s="67"/>
    </row>
    <row r="113" spans="9:9" x14ac:dyDescent="0.25">
      <c r="I113" s="67"/>
    </row>
    <row r="114" spans="9:9" x14ac:dyDescent="0.25">
      <c r="I114" s="67"/>
    </row>
    <row r="115" spans="9:9" x14ac:dyDescent="0.25">
      <c r="I115" s="67"/>
    </row>
    <row r="116" spans="9:9" x14ac:dyDescent="0.25">
      <c r="I116" s="67"/>
    </row>
    <row r="117" spans="9:9" x14ac:dyDescent="0.25">
      <c r="I117" s="67"/>
    </row>
    <row r="118" spans="9:9" x14ac:dyDescent="0.25">
      <c r="I118" s="67"/>
    </row>
    <row r="119" spans="9:9" x14ac:dyDescent="0.25">
      <c r="I119" s="67"/>
    </row>
    <row r="120" spans="9:9" x14ac:dyDescent="0.25">
      <c r="I120" s="67"/>
    </row>
    <row r="121" spans="9:9" x14ac:dyDescent="0.25">
      <c r="I121" s="67"/>
    </row>
    <row r="122" spans="9:9" x14ac:dyDescent="0.25">
      <c r="I122" s="67"/>
    </row>
    <row r="123" spans="9:9" x14ac:dyDescent="0.25">
      <c r="I123" s="67"/>
    </row>
    <row r="124" spans="9:9" x14ac:dyDescent="0.25">
      <c r="I124" s="67"/>
    </row>
    <row r="125" spans="9:9" x14ac:dyDescent="0.25">
      <c r="I125" s="67"/>
    </row>
    <row r="126" spans="9:9" x14ac:dyDescent="0.25">
      <c r="I126" s="67"/>
    </row>
    <row r="127" spans="9:9" x14ac:dyDescent="0.25">
      <c r="I127" s="67"/>
    </row>
    <row r="128" spans="9:9" x14ac:dyDescent="0.25">
      <c r="I128" s="67"/>
    </row>
    <row r="129" spans="9:9" x14ac:dyDescent="0.25">
      <c r="I129" s="67"/>
    </row>
    <row r="130" spans="9:9" x14ac:dyDescent="0.25">
      <c r="I130" s="67"/>
    </row>
    <row r="131" spans="9:9" x14ac:dyDescent="0.25">
      <c r="I131" s="67"/>
    </row>
    <row r="132" spans="9:9" x14ac:dyDescent="0.25">
      <c r="I132" s="67"/>
    </row>
    <row r="133" spans="9:9" x14ac:dyDescent="0.25">
      <c r="I133" s="67"/>
    </row>
    <row r="134" spans="9:9" x14ac:dyDescent="0.25">
      <c r="I134" s="67"/>
    </row>
    <row r="135" spans="9:9" x14ac:dyDescent="0.25">
      <c r="I135" s="67"/>
    </row>
    <row r="136" spans="9:9" x14ac:dyDescent="0.25">
      <c r="I136" s="67"/>
    </row>
    <row r="137" spans="9:9" x14ac:dyDescent="0.25">
      <c r="I137" s="67"/>
    </row>
    <row r="138" spans="9:9" x14ac:dyDescent="0.25">
      <c r="I138" s="67"/>
    </row>
    <row r="139" spans="9:9" x14ac:dyDescent="0.25">
      <c r="I139" s="67"/>
    </row>
    <row r="140" spans="9:9" x14ac:dyDescent="0.25">
      <c r="I140" s="67"/>
    </row>
    <row r="141" spans="9:9" x14ac:dyDescent="0.25">
      <c r="I141" s="67"/>
    </row>
    <row r="142" spans="9:9" x14ac:dyDescent="0.25">
      <c r="I142" s="67"/>
    </row>
    <row r="143" spans="9:9" x14ac:dyDescent="0.25">
      <c r="I143" s="67"/>
    </row>
    <row r="144" spans="9:9" x14ac:dyDescent="0.25">
      <c r="I144" s="67"/>
    </row>
    <row r="145" spans="9:9" x14ac:dyDescent="0.25">
      <c r="I145" s="67"/>
    </row>
    <row r="146" spans="9:9" x14ac:dyDescent="0.25">
      <c r="I146" s="67"/>
    </row>
    <row r="147" spans="9:9" x14ac:dyDescent="0.25">
      <c r="I147" s="67"/>
    </row>
    <row r="148" spans="9:9" x14ac:dyDescent="0.25">
      <c r="I148" s="67"/>
    </row>
    <row r="149" spans="9:9" x14ac:dyDescent="0.25">
      <c r="I149" s="67"/>
    </row>
    <row r="150" spans="9:9" x14ac:dyDescent="0.25">
      <c r="I150" s="67"/>
    </row>
    <row r="151" spans="9:9" x14ac:dyDescent="0.25">
      <c r="I151" s="67"/>
    </row>
    <row r="226" spans="3:3" x14ac:dyDescent="0.25">
      <c r="C226" s="12" t="s">
        <v>28</v>
      </c>
    </row>
  </sheetData>
  <sheetProtection formatCells="0" formatColumns="0" formatRows="0" insertRows="0" deleteRows="0"/>
  <mergeCells count="3">
    <mergeCell ref="B1:C1"/>
    <mergeCell ref="B2:C2"/>
    <mergeCell ref="B3:C3"/>
  </mergeCells>
  <conditionalFormatting sqref="G68:G79 G9:G18 G48:G64 G29:G44 G20:G25">
    <cfRule type="containsText" dxfId="61" priority="407" operator="containsText" text="New Tag Required">
      <formula>NOT(ISERROR(SEARCH("New Tag Required",G9)))</formula>
    </cfRule>
  </conditionalFormatting>
  <conditionalFormatting sqref="D63:D125 D54:D61 D43:D44 D8:D26">
    <cfRule type="containsText" dxfId="60" priority="406" operator="containsText" text="Yes">
      <formula>NOT(ISERROR(SEARCH("Yes",D8)))</formula>
    </cfRule>
  </conditionalFormatting>
  <conditionalFormatting sqref="G68:G125 G9:G18 G48:G64 G29:G44 G20:G25">
    <cfRule type="containsText" dxfId="59" priority="393" operator="containsText" text="Action Required">
      <formula>NOT(ISERROR(SEARCH("Action Required",G9)))</formula>
    </cfRule>
  </conditionalFormatting>
  <conditionalFormatting sqref="G65">
    <cfRule type="containsText" dxfId="58" priority="334" operator="containsText" text="New Tag Required">
      <formula>NOT(ISERROR(SEARCH("New Tag Required",G65)))</formula>
    </cfRule>
  </conditionalFormatting>
  <conditionalFormatting sqref="G65">
    <cfRule type="containsText" dxfId="57" priority="331" operator="containsText" text="Action Required">
      <formula>NOT(ISERROR(SEARCH("Action Required",G65)))</formula>
    </cfRule>
  </conditionalFormatting>
  <conditionalFormatting sqref="D126:D225">
    <cfRule type="containsText" dxfId="56" priority="326" operator="containsText" text="Yes">
      <formula>NOT(ISERROR(SEARCH("Yes",D126)))</formula>
    </cfRule>
  </conditionalFormatting>
  <conditionalFormatting sqref="G126:G225">
    <cfRule type="containsText" dxfId="55" priority="324" operator="containsText" text="Action Required">
      <formula>NOT(ISERROR(SEARCH("Action Required",G126)))</formula>
    </cfRule>
  </conditionalFormatting>
  <conditionalFormatting sqref="G9:G18 G1:G2 G48:G1048576 G29:G44 G20:G25 G4:G5 E6 I6 E27 E46">
    <cfRule type="containsText" dxfId="54" priority="286" operator="containsText" text="Remove Old Tag">
      <formula>NOT(ISERROR(SEARCH("Remove Old Tag",E1)))</formula>
    </cfRule>
  </conditionalFormatting>
  <conditionalFormatting sqref="G11">
    <cfRule type="containsText" dxfId="53" priority="213" operator="containsText" text="New Tag Required">
      <formula>NOT(ISERROR(SEARCH("New Tag Required",G11)))</formula>
    </cfRule>
  </conditionalFormatting>
  <conditionalFormatting sqref="G11">
    <cfRule type="containsText" dxfId="52" priority="212" operator="containsText" text="Action Required">
      <formula>NOT(ISERROR(SEARCH("Action Required",G11)))</formula>
    </cfRule>
  </conditionalFormatting>
  <conditionalFormatting sqref="G11">
    <cfRule type="containsText" dxfId="51" priority="211" operator="containsText" text="New Tag Required">
      <formula>NOT(ISERROR(SEARCH("New Tag Required",G11)))</formula>
    </cfRule>
  </conditionalFormatting>
  <conditionalFormatting sqref="G11">
    <cfRule type="containsText" dxfId="50" priority="210" operator="containsText" text="Action Required">
      <formula>NOT(ISERROR(SEARCH("Action Required",G11)))</formula>
    </cfRule>
  </conditionalFormatting>
  <conditionalFormatting sqref="G11">
    <cfRule type="containsText" dxfId="49" priority="209" operator="containsText" text="Remove Old Tag">
      <formula>NOT(ISERROR(SEARCH("Remove Old Tag",G11)))</formula>
    </cfRule>
  </conditionalFormatting>
  <conditionalFormatting sqref="G9:G10">
    <cfRule type="containsText" dxfId="48" priority="133" operator="containsText" text="New Tag Required">
      <formula>NOT(ISERROR(SEARCH("New Tag Required",G9)))</formula>
    </cfRule>
  </conditionalFormatting>
  <conditionalFormatting sqref="G9:G10">
    <cfRule type="containsText" dxfId="47" priority="132" operator="containsText" text="Action Required">
      <formula>NOT(ISERROR(SEARCH("Action Required",G9)))</formula>
    </cfRule>
  </conditionalFormatting>
  <conditionalFormatting sqref="G9:G10">
    <cfRule type="containsText" dxfId="46" priority="131" operator="containsText" text="New Tag Required">
      <formula>NOT(ISERROR(SEARCH("New Tag Required",G9)))</formula>
    </cfRule>
  </conditionalFormatting>
  <conditionalFormatting sqref="G9:G10">
    <cfRule type="containsText" dxfId="45" priority="130" operator="containsText" text="Action Required">
      <formula>NOT(ISERROR(SEARCH("Action Required",G9)))</formula>
    </cfRule>
  </conditionalFormatting>
  <conditionalFormatting sqref="G9:G10">
    <cfRule type="containsText" dxfId="44" priority="129" operator="containsText" text="Remove Old Tag">
      <formula>NOT(ISERROR(SEARCH("Remove Old Tag",G9)))</formula>
    </cfRule>
  </conditionalFormatting>
  <conditionalFormatting sqref="G8">
    <cfRule type="containsText" dxfId="43" priority="105" operator="containsText" text="New Tag Required">
      <formula>NOT(ISERROR(SEARCH("New Tag Required",G8)))</formula>
    </cfRule>
  </conditionalFormatting>
  <conditionalFormatting sqref="G8">
    <cfRule type="containsText" dxfId="42" priority="104" operator="containsText" text="Action Required">
      <formula>NOT(ISERROR(SEARCH("Action Required",G8)))</formula>
    </cfRule>
  </conditionalFormatting>
  <conditionalFormatting sqref="G8">
    <cfRule type="containsText" dxfId="41" priority="103" operator="containsText" text="Remove Old Tag">
      <formula>NOT(ISERROR(SEARCH("Remove Old Tag",G8)))</formula>
    </cfRule>
  </conditionalFormatting>
  <conditionalFormatting sqref="G19">
    <cfRule type="containsText" dxfId="40" priority="91" operator="containsText" text="New Tag Required">
      <formula>NOT(ISERROR(SEARCH("New Tag Required",G19)))</formula>
    </cfRule>
  </conditionalFormatting>
  <conditionalFormatting sqref="G19">
    <cfRule type="containsText" dxfId="39" priority="88" operator="containsText" text="Action Required">
      <formula>NOT(ISERROR(SEARCH("Action Required",G19)))</formula>
    </cfRule>
  </conditionalFormatting>
  <conditionalFormatting sqref="G19">
    <cfRule type="containsText" dxfId="38" priority="81" operator="containsText" text="Remove Old Tag">
      <formula>NOT(ISERROR(SEARCH("Remove Old Tag",G19)))</formula>
    </cfRule>
  </conditionalFormatting>
  <conditionalFormatting sqref="D28:D44 D48:D53">
    <cfRule type="containsText" dxfId="37" priority="76" operator="containsText" text="Yes">
      <formula>NOT(ISERROR(SEARCH("Yes",D28)))</formula>
    </cfRule>
  </conditionalFormatting>
  <conditionalFormatting sqref="D62">
    <cfRule type="containsText" dxfId="36" priority="74" operator="containsText" text="Yes">
      <formula>NOT(ISERROR(SEARCH("Yes",D62)))</formula>
    </cfRule>
  </conditionalFormatting>
  <conditionalFormatting sqref="G7">
    <cfRule type="containsText" dxfId="35" priority="73" operator="containsText" text="New Tag Required">
      <formula>NOT(ISERROR(SEARCH("New Tag Required",G7)))</formula>
    </cfRule>
  </conditionalFormatting>
  <conditionalFormatting sqref="G7">
    <cfRule type="containsText" dxfId="34" priority="72" operator="containsText" text="Action Required">
      <formula>NOT(ISERROR(SEARCH("Action Required",G7)))</formula>
    </cfRule>
  </conditionalFormatting>
  <conditionalFormatting sqref="G7">
    <cfRule type="containsText" dxfId="33" priority="71" operator="containsText" text="Remove Old Tag">
      <formula>NOT(ISERROR(SEARCH("Remove Old Tag",G7)))</formula>
    </cfRule>
  </conditionalFormatting>
  <conditionalFormatting sqref="D7">
    <cfRule type="containsText" dxfId="32" priority="66" operator="containsText" text="Yes">
      <formula>NOT(ISERROR(SEARCH("Yes",D7)))</formula>
    </cfRule>
  </conditionalFormatting>
  <conditionalFormatting sqref="D7:D8">
    <cfRule type="containsText" dxfId="31" priority="65" operator="containsText" text="Yes">
      <formula>NOT(ISERROR(SEARCH("Yes",D7)))</formula>
    </cfRule>
  </conditionalFormatting>
  <conditionalFormatting sqref="G6">
    <cfRule type="containsText" dxfId="30" priority="62" operator="containsText" text="Remove Old Tag">
      <formula>NOT(ISERROR(SEARCH("Remove Old Tag",G6)))</formula>
    </cfRule>
  </conditionalFormatting>
  <conditionalFormatting sqref="A6:B6">
    <cfRule type="containsText" dxfId="29" priority="61" operator="containsText" text="Remove Old Tag">
      <formula>NOT(ISERROR(SEARCH("Remove Old Tag",A6)))</formula>
    </cfRule>
  </conditionalFormatting>
  <conditionalFormatting sqref="D6">
    <cfRule type="containsText" dxfId="28" priority="60" operator="containsText" text="Yes">
      <formula>NOT(ISERROR(SEARCH("Yes",D6)))</formula>
    </cfRule>
  </conditionalFormatting>
  <conditionalFormatting sqref="D46">
    <cfRule type="containsText" dxfId="27" priority="50" operator="containsText" text="Yes">
      <formula>NOT(ISERROR(SEARCH("Yes",D46)))</formula>
    </cfRule>
  </conditionalFormatting>
  <conditionalFormatting sqref="G27">
    <cfRule type="containsText" dxfId="26" priority="57" operator="containsText" text="Remove Old Tag">
      <formula>NOT(ISERROR(SEARCH("Remove Old Tag",G27)))</formula>
    </cfRule>
  </conditionalFormatting>
  <conditionalFormatting sqref="A27:B27">
    <cfRule type="containsText" dxfId="25" priority="56" operator="containsText" text="Remove Old Tag">
      <formula>NOT(ISERROR(SEARCH("Remove Old Tag",A27)))</formula>
    </cfRule>
  </conditionalFormatting>
  <conditionalFormatting sqref="D27">
    <cfRule type="containsText" dxfId="24" priority="55" operator="containsText" text="Yes">
      <formula>NOT(ISERROR(SEARCH("Yes",D27)))</formula>
    </cfRule>
  </conditionalFormatting>
  <conditionalFormatting sqref="G46">
    <cfRule type="containsText" dxfId="23" priority="52" operator="containsText" text="Remove Old Tag">
      <formula>NOT(ISERROR(SEARCH("Remove Old Tag",G46)))</formula>
    </cfRule>
  </conditionalFormatting>
  <conditionalFormatting sqref="A46:B46">
    <cfRule type="containsText" dxfId="22" priority="51" operator="containsText" text="Remove Old Tag">
      <formula>NOT(ISERROR(SEARCH("Remove Old Tag",A46)))</formula>
    </cfRule>
  </conditionalFormatting>
  <conditionalFormatting sqref="D45">
    <cfRule type="containsText" dxfId="21" priority="48" operator="containsText" text="Yes">
      <formula>NOT(ISERROR(SEARCH("Yes",D45)))</formula>
    </cfRule>
  </conditionalFormatting>
  <conditionalFormatting sqref="D47">
    <cfRule type="containsText" dxfId="20" priority="32" operator="containsText" text="Yes">
      <formula>NOT(ISERROR(SEARCH("Yes",D47)))</formula>
    </cfRule>
  </conditionalFormatting>
  <conditionalFormatting sqref="G28">
    <cfRule type="containsText" dxfId="19" priority="31" operator="containsText" text="New Tag Required">
      <formula>NOT(ISERROR(SEARCH("New Tag Required",G28)))</formula>
    </cfRule>
  </conditionalFormatting>
  <conditionalFormatting sqref="G28">
    <cfRule type="containsText" dxfId="18" priority="30" operator="containsText" text="Action Required">
      <formula>NOT(ISERROR(SEARCH("Action Required",G28)))</formula>
    </cfRule>
  </conditionalFormatting>
  <conditionalFormatting sqref="G28">
    <cfRule type="containsText" dxfId="17" priority="29" operator="containsText" text="Remove Old Tag">
      <formula>NOT(ISERROR(SEARCH("Remove Old Tag",G28)))</formula>
    </cfRule>
  </conditionalFormatting>
  <conditionalFormatting sqref="G45">
    <cfRule type="containsText" dxfId="16" priority="24" operator="containsText" text="New Tag Required">
      <formula>NOT(ISERROR(SEARCH("New Tag Required",G45)))</formula>
    </cfRule>
  </conditionalFormatting>
  <conditionalFormatting sqref="G45">
    <cfRule type="containsText" dxfId="15" priority="23" operator="containsText" text="Action Required">
      <formula>NOT(ISERROR(SEARCH("Action Required",G45)))</formula>
    </cfRule>
  </conditionalFormatting>
  <conditionalFormatting sqref="G45">
    <cfRule type="containsText" dxfId="14" priority="22" operator="containsText" text="Remove Old Tag">
      <formula>NOT(ISERROR(SEARCH("Remove Old Tag",G45)))</formula>
    </cfRule>
  </conditionalFormatting>
  <conditionalFormatting sqref="G26">
    <cfRule type="containsText" dxfId="13" priority="17" operator="containsText" text="New Tag Required">
      <formula>NOT(ISERROR(SEARCH("New Tag Required",G26)))</formula>
    </cfRule>
  </conditionalFormatting>
  <conditionalFormatting sqref="G26">
    <cfRule type="containsText" dxfId="12" priority="16" operator="containsText" text="Action Required">
      <formula>NOT(ISERROR(SEARCH("Action Required",G26)))</formula>
    </cfRule>
  </conditionalFormatting>
  <conditionalFormatting sqref="G26">
    <cfRule type="containsText" dxfId="11" priority="15" operator="containsText" text="Remove Old Tag">
      <formula>NOT(ISERROR(SEARCH("Remove Old Tag",G26)))</formula>
    </cfRule>
  </conditionalFormatting>
  <conditionalFormatting sqref="G47">
    <cfRule type="containsText" dxfId="10" priority="10" operator="containsText" text="New Tag Required">
      <formula>NOT(ISERROR(SEARCH("New Tag Required",G47)))</formula>
    </cfRule>
  </conditionalFormatting>
  <conditionalFormatting sqref="G47">
    <cfRule type="containsText" dxfId="9" priority="9" operator="containsText" text="Action Required">
      <formula>NOT(ISERROR(SEARCH("Action Required",G47)))</formula>
    </cfRule>
  </conditionalFormatting>
  <conditionalFormatting sqref="G47">
    <cfRule type="containsText" dxfId="8" priority="8" operator="containsText" text="Remove Old Tag">
      <formula>NOT(ISERROR(SEARCH("Remove Old Tag",G47)))</formula>
    </cfRule>
  </conditionalFormatting>
  <conditionalFormatting sqref="G3">
    <cfRule type="containsText" dxfId="7" priority="3" operator="containsText" text="Remove Old Tag">
      <formula>NOT(ISERROR(SEARCH("Remove Old Tag",G3)))</formula>
    </cfRule>
  </conditionalFormatting>
  <conditionalFormatting sqref="I5">
    <cfRule type="containsText" dxfId="6" priority="2" operator="containsText" text="Remove Old Tag">
      <formula>NOT(ISERROR(SEARCH("Remove Old Tag",I5)))</formula>
    </cfRule>
  </conditionalFormatting>
  <conditionalFormatting sqref="I7:I62">
    <cfRule type="containsText" dxfId="5" priority="1" operator="containsText" text="Remove Old Tag">
      <formula>NOT(ISERROR(SEARCH("Remove Old Tag",I7)))</formula>
    </cfRule>
  </conditionalFormatting>
  <dataValidations count="1">
    <dataValidation type="list" allowBlank="1" showInputMessage="1" showErrorMessage="1" sqref="D6:D100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Lookup!$A$1:$A$4</xm:f>
          </x14:formula1>
          <xm:sqref>G65 G68:G225 G7:G8 G28 G45 G26 G47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C65:C225 C47:C62 C28:C45 C7:C26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C63:C64</xm:sqref>
        </x14:dataValidation>
        <x14:dataValidation type="list" allowBlank="1" showInputMessage="1" showErrorMessage="1" xr:uid="{00000000-0002-0000-0000-00000A000000}">
          <x14:formula1>
            <xm:f>'U:\CAD\Projects\Key_Drawings\Open_Projects\DRAFT_KD0293\[DRAFT_KDU_0293_00_201811105_PedsEndo.xlsx]Lookup'!#REF!</xm:f>
          </x14:formula1>
          <xm:sqref>G29:G44 G48:G64 G9:G25</xm:sqref>
        </x14:dataValidation>
        <x14:dataValidation type="list" allowBlank="1" showInputMessage="1" xr:uid="{00000000-0002-0000-0000-00000B000000}">
          <x14:formula1>
            <xm:f>'U:\CAD\Projects\Key_Drawings\Open_Projects\DRAFT_KD0654\[DRAFT_KDU_0654_20191220.xlsx]Lookup'!#REF!</xm:f>
          </x14:formula1>
          <xm:sqref>C6 C27 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9"/>
  <sheetViews>
    <sheetView zoomScale="90" zoomScaleNormal="90" workbookViewId="0">
      <selection activeCell="F1" sqref="F1"/>
    </sheetView>
  </sheetViews>
  <sheetFormatPr defaultColWidth="9.140625" defaultRowHeight="15" x14ac:dyDescent="0.25"/>
  <cols>
    <col min="1" max="1" width="22.42578125" style="49" bestFit="1" customWidth="1"/>
    <col min="2" max="2" width="42.140625" style="49" customWidth="1"/>
    <col min="3" max="3" width="18.42578125" style="43" bestFit="1" customWidth="1"/>
    <col min="4" max="4" width="14.28515625" style="43" bestFit="1" customWidth="1"/>
    <col min="5" max="5" width="16.28515625" style="43" customWidth="1"/>
    <col min="6" max="6" width="13.28515625" style="43" bestFit="1" customWidth="1"/>
    <col min="7" max="8" width="18.5703125" style="43" customWidth="1"/>
    <col min="9" max="10" width="26.85546875" style="44" customWidth="1"/>
    <col min="11" max="16384" width="9.140625" style="43"/>
  </cols>
  <sheetData>
    <row r="1" spans="1:8" ht="30" customHeight="1" x14ac:dyDescent="0.25">
      <c r="A1" s="40" t="s">
        <v>7</v>
      </c>
      <c r="B1" s="57" t="str">
        <f>'KD Changes'!B1:C1</f>
        <v>0655</v>
      </c>
      <c r="C1" s="41"/>
      <c r="D1" s="42" t="s">
        <v>10</v>
      </c>
      <c r="E1" s="75" t="str">
        <f>'KD Changes'!G1</f>
        <v>2/10/2020
12/20/2019</v>
      </c>
      <c r="F1" s="43" t="s">
        <v>264</v>
      </c>
    </row>
    <row r="2" spans="1:8" x14ac:dyDescent="0.25">
      <c r="A2" s="45" t="s">
        <v>8</v>
      </c>
      <c r="B2" s="64" t="str">
        <f>'KD Changes'!B2:C2</f>
        <v>Building 200</v>
      </c>
      <c r="C2" s="46"/>
      <c r="D2" s="47" t="s">
        <v>12</v>
      </c>
      <c r="E2" s="48" t="str">
        <f>'KD Changes'!G2</f>
        <v>Sawyer Wilson</v>
      </c>
    </row>
    <row r="3" spans="1:8" x14ac:dyDescent="0.25">
      <c r="B3" s="50"/>
    </row>
    <row r="5" spans="1:8" s="53" customFormat="1" ht="15.75" thickBot="1" x14ac:dyDescent="0.3">
      <c r="A5" s="51" t="s">
        <v>47</v>
      </c>
      <c r="B5" s="52" t="s">
        <v>48</v>
      </c>
      <c r="C5" s="52" t="s">
        <v>49</v>
      </c>
      <c r="D5" s="52" t="s">
        <v>50</v>
      </c>
      <c r="E5" s="52" t="s">
        <v>16</v>
      </c>
    </row>
    <row r="6" spans="1:8" ht="15.75" thickTop="1" x14ac:dyDescent="0.25">
      <c r="A6" s="9" t="s">
        <v>213</v>
      </c>
      <c r="B6" s="9" t="s">
        <v>162</v>
      </c>
      <c r="C6" s="54" t="s">
        <v>59</v>
      </c>
      <c r="D6" s="43">
        <f>'KD Changes'!F17</f>
        <v>0</v>
      </c>
      <c r="F6" s="55"/>
    </row>
    <row r="7" spans="1:8" x14ac:dyDescent="0.25">
      <c r="A7" s="9" t="s">
        <v>214</v>
      </c>
      <c r="B7" s="9" t="s">
        <v>163</v>
      </c>
      <c r="C7" s="54" t="s">
        <v>59</v>
      </c>
      <c r="D7" s="43">
        <f>'KD Changes'!F18</f>
        <v>0</v>
      </c>
      <c r="F7" s="55"/>
    </row>
    <row r="8" spans="1:8" x14ac:dyDescent="0.25">
      <c r="A8" s="9" t="s">
        <v>217</v>
      </c>
      <c r="B8" s="9" t="s">
        <v>166</v>
      </c>
      <c r="C8" s="54" t="s">
        <v>59</v>
      </c>
      <c r="D8" s="43">
        <f>'KD Changes'!F21</f>
        <v>0</v>
      </c>
      <c r="F8" s="55"/>
    </row>
    <row r="9" spans="1:8" ht="15.75" thickBot="1" x14ac:dyDescent="0.3">
      <c r="A9" s="72"/>
      <c r="B9" s="72"/>
      <c r="C9" s="73"/>
      <c r="D9" s="74"/>
      <c r="E9" s="74"/>
      <c r="F9" s="55"/>
    </row>
    <row r="10" spans="1:8" x14ac:dyDescent="0.25">
      <c r="A10" s="9" t="s">
        <v>203</v>
      </c>
      <c r="B10" s="9" t="s">
        <v>152</v>
      </c>
      <c r="C10" s="54" t="s">
        <v>52</v>
      </c>
      <c r="D10" s="43">
        <f>'KD Changes'!F7</f>
        <v>713</v>
      </c>
      <c r="F10" s="55"/>
      <c r="G10" s="53"/>
      <c r="H10" s="53"/>
    </row>
    <row r="11" spans="1:8" x14ac:dyDescent="0.25">
      <c r="A11" s="9" t="s">
        <v>204</v>
      </c>
      <c r="B11" s="9" t="s">
        <v>153</v>
      </c>
      <c r="C11" s="54" t="s">
        <v>52</v>
      </c>
      <c r="D11" s="43">
        <f>'KD Changes'!F8</f>
        <v>342</v>
      </c>
      <c r="F11" s="55"/>
    </row>
    <row r="12" spans="1:8" x14ac:dyDescent="0.25">
      <c r="A12" s="9" t="s">
        <v>205</v>
      </c>
      <c r="B12" s="9" t="s">
        <v>154</v>
      </c>
      <c r="C12" s="54" t="s">
        <v>52</v>
      </c>
      <c r="D12" s="43">
        <f>'KD Changes'!F9</f>
        <v>342</v>
      </c>
      <c r="F12" s="55"/>
    </row>
    <row r="13" spans="1:8" x14ac:dyDescent="0.25">
      <c r="A13" s="9" t="s">
        <v>206</v>
      </c>
      <c r="B13" s="9" t="s">
        <v>155</v>
      </c>
      <c r="C13" s="54" t="s">
        <v>52</v>
      </c>
      <c r="D13" s="43">
        <f>'KD Changes'!F10</f>
        <v>28</v>
      </c>
      <c r="F13" s="55"/>
    </row>
    <row r="14" spans="1:8" x14ac:dyDescent="0.25">
      <c r="A14" s="9" t="s">
        <v>207</v>
      </c>
      <c r="B14" s="9" t="s">
        <v>156</v>
      </c>
      <c r="C14" s="54" t="s">
        <v>52</v>
      </c>
      <c r="D14" s="43">
        <f>'KD Changes'!F11</f>
        <v>150</v>
      </c>
      <c r="F14" s="55"/>
    </row>
    <row r="15" spans="1:8" x14ac:dyDescent="0.25">
      <c r="A15" s="9" t="s">
        <v>208</v>
      </c>
      <c r="B15" s="9" t="s">
        <v>157</v>
      </c>
      <c r="C15" s="54" t="s">
        <v>52</v>
      </c>
      <c r="D15" s="43">
        <f>'KD Changes'!F12</f>
        <v>150</v>
      </c>
      <c r="F15" s="55"/>
    </row>
    <row r="16" spans="1:8" x14ac:dyDescent="0.25">
      <c r="A16" s="9" t="s">
        <v>209</v>
      </c>
      <c r="B16" s="9" t="s">
        <v>158</v>
      </c>
      <c r="C16" s="54" t="s">
        <v>52</v>
      </c>
      <c r="D16" s="43">
        <f>'KD Changes'!F13</f>
        <v>356</v>
      </c>
      <c r="F16" s="55"/>
    </row>
    <row r="17" spans="1:6" x14ac:dyDescent="0.25">
      <c r="A17" s="9" t="s">
        <v>210</v>
      </c>
      <c r="B17" s="9" t="s">
        <v>159</v>
      </c>
      <c r="C17" s="54" t="s">
        <v>52</v>
      </c>
      <c r="D17" s="43">
        <f>'KD Changes'!F14</f>
        <v>186</v>
      </c>
      <c r="F17" s="55"/>
    </row>
    <row r="18" spans="1:6" x14ac:dyDescent="0.25">
      <c r="A18" s="9" t="s">
        <v>211</v>
      </c>
      <c r="B18" s="9" t="s">
        <v>160</v>
      </c>
      <c r="C18" s="54" t="s">
        <v>52</v>
      </c>
      <c r="D18" s="43">
        <f>'KD Changes'!F15</f>
        <v>505</v>
      </c>
      <c r="F18" s="55"/>
    </row>
    <row r="19" spans="1:6" x14ac:dyDescent="0.25">
      <c r="A19" s="9" t="s">
        <v>212</v>
      </c>
      <c r="B19" s="9" t="s">
        <v>161</v>
      </c>
      <c r="C19" s="54" t="s">
        <v>52</v>
      </c>
      <c r="D19" s="43">
        <f>'KD Changes'!F16</f>
        <v>186</v>
      </c>
      <c r="F19" s="55"/>
    </row>
    <row r="20" spans="1:6" x14ac:dyDescent="0.25">
      <c r="A20" s="9" t="s">
        <v>215</v>
      </c>
      <c r="B20" s="9" t="s">
        <v>164</v>
      </c>
      <c r="C20" s="54" t="s">
        <v>52</v>
      </c>
      <c r="D20" s="43">
        <f>'KD Changes'!F19</f>
        <v>355</v>
      </c>
      <c r="F20" s="55"/>
    </row>
    <row r="21" spans="1:6" x14ac:dyDescent="0.25">
      <c r="A21" s="9" t="s">
        <v>216</v>
      </c>
      <c r="B21" s="9" t="s">
        <v>165</v>
      </c>
      <c r="C21" s="54" t="s">
        <v>52</v>
      </c>
      <c r="D21" s="43">
        <f>'KD Changes'!F20</f>
        <v>59</v>
      </c>
      <c r="F21" s="55"/>
    </row>
    <row r="22" spans="1:6" x14ac:dyDescent="0.25">
      <c r="A22" s="9" t="s">
        <v>218</v>
      </c>
      <c r="B22" s="9" t="s">
        <v>167</v>
      </c>
      <c r="C22" s="54" t="s">
        <v>52</v>
      </c>
      <c r="D22" s="43">
        <f>'KD Changes'!F22</f>
        <v>198</v>
      </c>
      <c r="F22" s="55"/>
    </row>
    <row r="23" spans="1:6" x14ac:dyDescent="0.25">
      <c r="A23" s="9" t="s">
        <v>219</v>
      </c>
      <c r="B23" s="9" t="s">
        <v>200</v>
      </c>
      <c r="C23" s="54" t="s">
        <v>52</v>
      </c>
      <c r="D23" s="43">
        <f>'KD Changes'!F23</f>
        <v>56</v>
      </c>
      <c r="F23" s="55"/>
    </row>
    <row r="24" spans="1:6" x14ac:dyDescent="0.25">
      <c r="A24" s="9" t="s">
        <v>220</v>
      </c>
      <c r="B24" s="9" t="s">
        <v>201</v>
      </c>
      <c r="C24" s="54" t="s">
        <v>52</v>
      </c>
      <c r="D24" s="43">
        <f>'KD Changes'!F24</f>
        <v>100</v>
      </c>
      <c r="F24" s="55"/>
    </row>
    <row r="25" spans="1:6" x14ac:dyDescent="0.25">
      <c r="A25" s="9" t="s">
        <v>221</v>
      </c>
      <c r="B25" s="9" t="s">
        <v>202</v>
      </c>
      <c r="C25" s="54" t="s">
        <v>52</v>
      </c>
      <c r="D25" s="43">
        <f>'KD Changes'!F25</f>
        <v>100</v>
      </c>
      <c r="F25" s="55"/>
    </row>
    <row r="26" spans="1:6" x14ac:dyDescent="0.25">
      <c r="A26" s="9" t="s">
        <v>222</v>
      </c>
      <c r="B26" s="9" t="s">
        <v>168</v>
      </c>
      <c r="C26" s="54" t="s">
        <v>52</v>
      </c>
      <c r="D26" s="43">
        <f>'KD Changes'!F26</f>
        <v>156</v>
      </c>
      <c r="F26" s="55"/>
    </row>
    <row r="27" spans="1:6" x14ac:dyDescent="0.25">
      <c r="A27" s="9" t="s">
        <v>223</v>
      </c>
      <c r="B27" s="9" t="s">
        <v>169</v>
      </c>
      <c r="C27" s="54" t="s">
        <v>52</v>
      </c>
      <c r="D27" s="43">
        <f>'KD Changes'!F28</f>
        <v>711</v>
      </c>
      <c r="F27" s="55"/>
    </row>
    <row r="28" spans="1:6" x14ac:dyDescent="0.25">
      <c r="A28" s="9" t="s">
        <v>224</v>
      </c>
      <c r="B28" s="9" t="s">
        <v>170</v>
      </c>
      <c r="C28" s="54" t="s">
        <v>52</v>
      </c>
      <c r="D28" s="43">
        <f>'KD Changes'!F29</f>
        <v>339</v>
      </c>
      <c r="F28" s="55"/>
    </row>
    <row r="29" spans="1:6" x14ac:dyDescent="0.25">
      <c r="A29" s="9" t="s">
        <v>225</v>
      </c>
      <c r="B29" s="9" t="s">
        <v>171</v>
      </c>
      <c r="C29" s="54" t="s">
        <v>52</v>
      </c>
      <c r="D29" s="43">
        <f>'KD Changes'!F30</f>
        <v>356</v>
      </c>
      <c r="F29" s="55"/>
    </row>
    <row r="30" spans="1:6" x14ac:dyDescent="0.25">
      <c r="A30" s="9" t="s">
        <v>226</v>
      </c>
      <c r="B30" s="9" t="s">
        <v>172</v>
      </c>
      <c r="C30" s="54" t="s">
        <v>52</v>
      </c>
      <c r="D30" s="43">
        <f>'KD Changes'!F31</f>
        <v>329</v>
      </c>
      <c r="F30" s="55"/>
    </row>
    <row r="31" spans="1:6" x14ac:dyDescent="0.25">
      <c r="A31" s="9" t="s">
        <v>227</v>
      </c>
      <c r="B31" s="9" t="s">
        <v>173</v>
      </c>
      <c r="C31" s="54" t="s">
        <v>52</v>
      </c>
      <c r="D31" s="43">
        <f>'KD Changes'!F32</f>
        <v>340</v>
      </c>
      <c r="F31" s="55"/>
    </row>
    <row r="32" spans="1:6" x14ac:dyDescent="0.25">
      <c r="A32" s="9" t="s">
        <v>228</v>
      </c>
      <c r="B32" s="9" t="s">
        <v>174</v>
      </c>
      <c r="C32" s="54" t="s">
        <v>52</v>
      </c>
      <c r="D32" s="43">
        <f>'KD Changes'!F33</f>
        <v>340</v>
      </c>
      <c r="F32" s="55"/>
    </row>
    <row r="33" spans="1:6" x14ac:dyDescent="0.25">
      <c r="A33" s="9" t="s">
        <v>229</v>
      </c>
      <c r="B33" s="9" t="s">
        <v>175</v>
      </c>
      <c r="C33" s="54" t="s">
        <v>52</v>
      </c>
      <c r="D33" s="43">
        <f>'KD Changes'!F34</f>
        <v>339</v>
      </c>
      <c r="F33" s="55"/>
    </row>
    <row r="34" spans="1:6" x14ac:dyDescent="0.25">
      <c r="A34" s="9" t="s">
        <v>230</v>
      </c>
      <c r="B34" s="9" t="s">
        <v>176</v>
      </c>
      <c r="C34" s="54" t="s">
        <v>52</v>
      </c>
      <c r="D34" s="43">
        <f>'KD Changes'!F35</f>
        <v>339</v>
      </c>
      <c r="F34" s="55"/>
    </row>
    <row r="35" spans="1:6" x14ac:dyDescent="0.25">
      <c r="A35" s="9" t="s">
        <v>231</v>
      </c>
      <c r="B35" s="9" t="s">
        <v>177</v>
      </c>
      <c r="C35" s="54" t="s">
        <v>52</v>
      </c>
      <c r="D35" s="43">
        <f>'KD Changes'!F36</f>
        <v>340</v>
      </c>
      <c r="F35" s="55"/>
    </row>
    <row r="36" spans="1:6" x14ac:dyDescent="0.25">
      <c r="A36" s="9" t="s">
        <v>232</v>
      </c>
      <c r="B36" s="9" t="s">
        <v>178</v>
      </c>
      <c r="C36" s="54" t="s">
        <v>52</v>
      </c>
      <c r="D36" s="43">
        <f>'KD Changes'!F37</f>
        <v>340</v>
      </c>
      <c r="F36" s="55"/>
    </row>
    <row r="37" spans="1:6" x14ac:dyDescent="0.25">
      <c r="A37" s="9" t="s">
        <v>233</v>
      </c>
      <c r="B37" s="9" t="s">
        <v>179</v>
      </c>
      <c r="C37" s="54" t="s">
        <v>52</v>
      </c>
      <c r="D37" s="43">
        <f>'KD Changes'!F38</f>
        <v>324</v>
      </c>
      <c r="F37" s="55"/>
    </row>
    <row r="38" spans="1:6" x14ac:dyDescent="0.25">
      <c r="A38" s="9" t="s">
        <v>234</v>
      </c>
      <c r="B38" s="9" t="s">
        <v>180</v>
      </c>
      <c r="C38" s="54" t="s">
        <v>52</v>
      </c>
      <c r="D38" s="43">
        <f>'KD Changes'!F39</f>
        <v>223</v>
      </c>
      <c r="F38" s="55"/>
    </row>
    <row r="39" spans="1:6" x14ac:dyDescent="0.25">
      <c r="A39" s="9" t="s">
        <v>235</v>
      </c>
      <c r="B39" s="9" t="s">
        <v>181</v>
      </c>
      <c r="C39" s="54" t="s">
        <v>52</v>
      </c>
      <c r="D39" s="43">
        <f>'KD Changes'!F40</f>
        <v>56</v>
      </c>
      <c r="F39" s="55"/>
    </row>
    <row r="40" spans="1:6" x14ac:dyDescent="0.25">
      <c r="A40" s="9" t="s">
        <v>236</v>
      </c>
      <c r="B40" s="9" t="s">
        <v>182</v>
      </c>
      <c r="C40" s="54" t="s">
        <v>52</v>
      </c>
      <c r="D40" s="43">
        <f>'KD Changes'!F41</f>
        <v>339</v>
      </c>
      <c r="F40" s="55"/>
    </row>
    <row r="41" spans="1:6" x14ac:dyDescent="0.25">
      <c r="A41" s="9" t="s">
        <v>237</v>
      </c>
      <c r="B41" s="9" t="s">
        <v>196</v>
      </c>
      <c r="C41" s="54" t="s">
        <v>52</v>
      </c>
      <c r="D41" s="43">
        <f>'KD Changes'!F42</f>
        <v>56</v>
      </c>
      <c r="F41" s="55"/>
    </row>
    <row r="42" spans="1:6" x14ac:dyDescent="0.25">
      <c r="A42" s="9" t="s">
        <v>238</v>
      </c>
      <c r="B42" s="9" t="s">
        <v>197</v>
      </c>
      <c r="C42" s="54" t="s">
        <v>52</v>
      </c>
      <c r="D42" s="43">
        <f>'KD Changes'!F43</f>
        <v>130</v>
      </c>
      <c r="F42" s="55"/>
    </row>
    <row r="43" spans="1:6" x14ac:dyDescent="0.25">
      <c r="A43" s="9" t="s">
        <v>239</v>
      </c>
      <c r="B43" s="9" t="s">
        <v>198</v>
      </c>
      <c r="C43" s="54" t="s">
        <v>52</v>
      </c>
      <c r="D43" s="43">
        <f>'KD Changes'!F44</f>
        <v>134</v>
      </c>
      <c r="F43" s="55"/>
    </row>
    <row r="44" spans="1:6" x14ac:dyDescent="0.25">
      <c r="A44" s="9" t="s">
        <v>240</v>
      </c>
      <c r="B44" s="9" t="s">
        <v>199</v>
      </c>
      <c r="C44" s="54" t="s">
        <v>52</v>
      </c>
      <c r="D44" s="43">
        <f>'KD Changes'!F45</f>
        <v>1322</v>
      </c>
      <c r="F44" s="55"/>
    </row>
    <row r="45" spans="1:6" x14ac:dyDescent="0.25">
      <c r="A45" s="9" t="s">
        <v>241</v>
      </c>
      <c r="B45" s="9" t="s">
        <v>183</v>
      </c>
      <c r="C45" s="54" t="s">
        <v>52</v>
      </c>
      <c r="D45" s="43">
        <f>'KD Changes'!F47</f>
        <v>711</v>
      </c>
      <c r="F45" s="55"/>
    </row>
    <row r="46" spans="1:6" x14ac:dyDescent="0.25">
      <c r="A46" s="9" t="s">
        <v>242</v>
      </c>
      <c r="B46" s="9" t="s">
        <v>184</v>
      </c>
      <c r="C46" s="54" t="s">
        <v>52</v>
      </c>
      <c r="D46" s="43">
        <f>'KD Changes'!F48</f>
        <v>339</v>
      </c>
      <c r="F46" s="55"/>
    </row>
    <row r="47" spans="1:6" x14ac:dyDescent="0.25">
      <c r="A47" s="9" t="s">
        <v>243</v>
      </c>
      <c r="B47" s="9" t="s">
        <v>185</v>
      </c>
      <c r="C47" s="54" t="s">
        <v>52</v>
      </c>
      <c r="D47" s="43">
        <f>'KD Changes'!F49</f>
        <v>356</v>
      </c>
      <c r="F47" s="55"/>
    </row>
    <row r="48" spans="1:6" x14ac:dyDescent="0.25">
      <c r="A48" s="9" t="s">
        <v>244</v>
      </c>
      <c r="B48" s="9" t="s">
        <v>186</v>
      </c>
      <c r="C48" s="54" t="s">
        <v>52</v>
      </c>
      <c r="D48" s="43">
        <f>'KD Changes'!F50</f>
        <v>329</v>
      </c>
      <c r="F48" s="55"/>
    </row>
    <row r="49" spans="1:6" x14ac:dyDescent="0.25">
      <c r="A49" s="9" t="s">
        <v>245</v>
      </c>
      <c r="B49" s="9" t="s">
        <v>187</v>
      </c>
      <c r="C49" s="54" t="s">
        <v>52</v>
      </c>
      <c r="D49" s="43">
        <f>'KD Changes'!F51</f>
        <v>340</v>
      </c>
      <c r="F49" s="55"/>
    </row>
    <row r="50" spans="1:6" x14ac:dyDescent="0.25">
      <c r="A50" s="9" t="s">
        <v>246</v>
      </c>
      <c r="B50" s="9" t="s">
        <v>188</v>
      </c>
      <c r="C50" s="54" t="s">
        <v>52</v>
      </c>
      <c r="D50" s="43">
        <f>'KD Changes'!F52</f>
        <v>340</v>
      </c>
      <c r="F50" s="55"/>
    </row>
    <row r="51" spans="1:6" x14ac:dyDescent="0.25">
      <c r="A51" s="9" t="s">
        <v>247</v>
      </c>
      <c r="B51" s="9" t="s">
        <v>189</v>
      </c>
      <c r="C51" s="54" t="s">
        <v>52</v>
      </c>
      <c r="D51" s="43">
        <f>'KD Changes'!F53</f>
        <v>339</v>
      </c>
      <c r="F51" s="55"/>
    </row>
    <row r="52" spans="1:6" x14ac:dyDescent="0.25">
      <c r="A52" s="9" t="s">
        <v>248</v>
      </c>
      <c r="B52" s="9" t="s">
        <v>190</v>
      </c>
      <c r="C52" s="54" t="s">
        <v>52</v>
      </c>
      <c r="D52" s="43">
        <f>'KD Changes'!F54</f>
        <v>339</v>
      </c>
      <c r="F52" s="55"/>
    </row>
    <row r="53" spans="1:6" x14ac:dyDescent="0.25">
      <c r="A53" s="9" t="s">
        <v>249</v>
      </c>
      <c r="B53" s="9" t="s">
        <v>191</v>
      </c>
      <c r="C53" s="54" t="s">
        <v>52</v>
      </c>
      <c r="D53" s="43">
        <f>'KD Changes'!F55</f>
        <v>340</v>
      </c>
      <c r="F53" s="55"/>
    </row>
    <row r="54" spans="1:6" x14ac:dyDescent="0.25">
      <c r="A54" s="9" t="s">
        <v>250</v>
      </c>
      <c r="B54" s="9" t="s">
        <v>192</v>
      </c>
      <c r="C54" s="54" t="s">
        <v>52</v>
      </c>
      <c r="D54" s="43">
        <f>'KD Changes'!F56</f>
        <v>340</v>
      </c>
      <c r="F54" s="55"/>
    </row>
    <row r="55" spans="1:6" x14ac:dyDescent="0.25">
      <c r="A55" s="9" t="s">
        <v>251</v>
      </c>
      <c r="B55" s="9" t="s">
        <v>193</v>
      </c>
      <c r="C55" s="54" t="s">
        <v>52</v>
      </c>
      <c r="D55" s="43">
        <f>'KD Changes'!F57</f>
        <v>324</v>
      </c>
      <c r="F55" s="55"/>
    </row>
    <row r="56" spans="1:6" x14ac:dyDescent="0.25">
      <c r="A56" s="9" t="s">
        <v>252</v>
      </c>
      <c r="B56" s="9" t="s">
        <v>194</v>
      </c>
      <c r="C56" s="54" t="s">
        <v>52</v>
      </c>
      <c r="D56" s="43">
        <f>'KD Changes'!F58</f>
        <v>271</v>
      </c>
      <c r="F56" s="55"/>
    </row>
    <row r="57" spans="1:6" x14ac:dyDescent="0.25">
      <c r="A57" s="9" t="s">
        <v>253</v>
      </c>
      <c r="B57" s="9" t="s">
        <v>195</v>
      </c>
      <c r="C57" s="54" t="s">
        <v>52</v>
      </c>
      <c r="D57" s="43">
        <f>'KD Changes'!F59</f>
        <v>339</v>
      </c>
      <c r="F57" s="55"/>
    </row>
    <row r="58" spans="1:6" x14ac:dyDescent="0.25">
      <c r="A58" s="9" t="s">
        <v>254</v>
      </c>
      <c r="B58" s="9" t="s">
        <v>149</v>
      </c>
      <c r="C58" s="54" t="s">
        <v>52</v>
      </c>
      <c r="D58" s="43">
        <f>'KD Changes'!F60</f>
        <v>56</v>
      </c>
      <c r="F58" s="55"/>
    </row>
    <row r="59" spans="1:6" x14ac:dyDescent="0.25">
      <c r="A59" s="9" t="s">
        <v>255</v>
      </c>
      <c r="B59" s="9" t="s">
        <v>150</v>
      </c>
      <c r="C59" s="54" t="s">
        <v>52</v>
      </c>
      <c r="D59" s="43">
        <f>'KD Changes'!F61</f>
        <v>69</v>
      </c>
      <c r="F59" s="55"/>
    </row>
    <row r="60" spans="1:6" x14ac:dyDescent="0.25">
      <c r="A60" s="9" t="s">
        <v>256</v>
      </c>
      <c r="B60" s="9" t="s">
        <v>151</v>
      </c>
      <c r="C60" s="43" t="s">
        <v>52</v>
      </c>
      <c r="D60" s="43">
        <v>66</v>
      </c>
    </row>
    <row r="61" spans="1:6" x14ac:dyDescent="0.25">
      <c r="A61" s="9"/>
      <c r="B61" s="56"/>
    </row>
    <row r="62" spans="1:6" x14ac:dyDescent="0.25">
      <c r="A62" s="9"/>
      <c r="B62" s="56"/>
    </row>
    <row r="63" spans="1:6" x14ac:dyDescent="0.25">
      <c r="A63" s="9"/>
      <c r="B63" s="56"/>
    </row>
    <row r="64" spans="1:6" x14ac:dyDescent="0.25">
      <c r="A64" s="9"/>
      <c r="B64" s="56"/>
    </row>
    <row r="65" spans="1:2" x14ac:dyDescent="0.25">
      <c r="A65" s="9"/>
      <c r="B65" s="56"/>
    </row>
    <row r="66" spans="1:2" x14ac:dyDescent="0.25">
      <c r="A66" s="9"/>
      <c r="B66" s="56"/>
    </row>
    <row r="67" spans="1:2" x14ac:dyDescent="0.25">
      <c r="A67" s="9"/>
      <c r="B67" s="56"/>
    </row>
    <row r="68" spans="1:2" x14ac:dyDescent="0.25">
      <c r="A68" s="9"/>
      <c r="B68" s="56"/>
    </row>
    <row r="69" spans="1:2" x14ac:dyDescent="0.25">
      <c r="A69" s="9"/>
      <c r="B69" s="56"/>
    </row>
    <row r="70" spans="1:2" x14ac:dyDescent="0.25">
      <c r="A70" s="9"/>
      <c r="B70" s="56"/>
    </row>
    <row r="71" spans="1:2" x14ac:dyDescent="0.25">
      <c r="A71" s="9"/>
      <c r="B71" s="56"/>
    </row>
    <row r="72" spans="1:2" x14ac:dyDescent="0.25">
      <c r="A72" s="9"/>
      <c r="B72" s="56"/>
    </row>
    <row r="73" spans="1:2" x14ac:dyDescent="0.25">
      <c r="A73" s="9"/>
      <c r="B73" s="56"/>
    </row>
    <row r="74" spans="1:2" x14ac:dyDescent="0.25">
      <c r="A74" s="9"/>
      <c r="B74" s="56"/>
    </row>
    <row r="75" spans="1:2" x14ac:dyDescent="0.25">
      <c r="A75" s="9"/>
      <c r="B75" s="56"/>
    </row>
    <row r="76" spans="1:2" x14ac:dyDescent="0.25">
      <c r="A76" s="9"/>
      <c r="B76" s="56"/>
    </row>
    <row r="77" spans="1:2" x14ac:dyDescent="0.25">
      <c r="A77" s="9"/>
      <c r="B77" s="56"/>
    </row>
    <row r="78" spans="1:2" x14ac:dyDescent="0.25">
      <c r="A78" s="9"/>
      <c r="B78" s="56"/>
    </row>
    <row r="79" spans="1:2" x14ac:dyDescent="0.25">
      <c r="A79" s="9"/>
      <c r="B79" s="56"/>
    </row>
    <row r="80" spans="1:2" x14ac:dyDescent="0.25">
      <c r="A80" s="9"/>
      <c r="B80" s="56"/>
    </row>
    <row r="81" spans="1:2" x14ac:dyDescent="0.25">
      <c r="A81" s="9"/>
      <c r="B81" s="56"/>
    </row>
    <row r="82" spans="1:2" x14ac:dyDescent="0.25">
      <c r="A82" s="9"/>
      <c r="B82" s="56"/>
    </row>
    <row r="83" spans="1:2" x14ac:dyDescent="0.25">
      <c r="A83" s="9"/>
      <c r="B83" s="56"/>
    </row>
    <row r="84" spans="1:2" x14ac:dyDescent="0.25">
      <c r="A84" s="9"/>
      <c r="B84" s="56"/>
    </row>
    <row r="85" spans="1:2" x14ac:dyDescent="0.25">
      <c r="A85" s="9"/>
      <c r="B85" s="56"/>
    </row>
    <row r="86" spans="1:2" x14ac:dyDescent="0.25">
      <c r="A86" s="9"/>
      <c r="B86" s="56"/>
    </row>
    <row r="87" spans="1:2" x14ac:dyDescent="0.25">
      <c r="A87" s="9"/>
      <c r="B87" s="56"/>
    </row>
    <row r="88" spans="1:2" x14ac:dyDescent="0.25">
      <c r="A88" s="9"/>
      <c r="B88" s="56"/>
    </row>
    <row r="89" spans="1:2" x14ac:dyDescent="0.25">
      <c r="A89" s="9"/>
      <c r="B89" s="56"/>
    </row>
    <row r="90" spans="1:2" x14ac:dyDescent="0.25">
      <c r="A90" s="9"/>
      <c r="B90" s="56"/>
    </row>
    <row r="91" spans="1:2" x14ac:dyDescent="0.25">
      <c r="A91" s="9"/>
      <c r="B91" s="56"/>
    </row>
    <row r="92" spans="1:2" x14ac:dyDescent="0.25">
      <c r="A92" s="9"/>
      <c r="B92" s="56"/>
    </row>
    <row r="93" spans="1:2" x14ac:dyDescent="0.25">
      <c r="A93" s="9"/>
      <c r="B93" s="56"/>
    </row>
    <row r="94" spans="1:2" x14ac:dyDescent="0.25">
      <c r="A94" s="9"/>
      <c r="B94" s="56"/>
    </row>
    <row r="95" spans="1:2" x14ac:dyDescent="0.25">
      <c r="A95" s="9"/>
      <c r="B95" s="56"/>
    </row>
    <row r="96" spans="1:2" x14ac:dyDescent="0.25">
      <c r="A96" s="9"/>
      <c r="B96" s="56"/>
    </row>
    <row r="97" spans="1:2" x14ac:dyDescent="0.25">
      <c r="A97" s="9"/>
      <c r="B97" s="56"/>
    </row>
    <row r="98" spans="1:2" x14ac:dyDescent="0.25">
      <c r="A98" s="9"/>
      <c r="B98" s="56"/>
    </row>
    <row r="99" spans="1:2" x14ac:dyDescent="0.25">
      <c r="A99" s="9"/>
      <c r="B99" s="56"/>
    </row>
    <row r="100" spans="1:2" x14ac:dyDescent="0.25">
      <c r="A100" s="9"/>
      <c r="B100" s="56"/>
    </row>
    <row r="101" spans="1:2" x14ac:dyDescent="0.25">
      <c r="A101" s="9"/>
      <c r="B101" s="56"/>
    </row>
    <row r="102" spans="1:2" x14ac:dyDescent="0.25">
      <c r="A102" s="9"/>
      <c r="B102" s="56"/>
    </row>
    <row r="103" spans="1:2" x14ac:dyDescent="0.25">
      <c r="A103" s="9"/>
      <c r="B103" s="56"/>
    </row>
    <row r="104" spans="1:2" x14ac:dyDescent="0.25">
      <c r="B104" s="56"/>
    </row>
    <row r="105" spans="1:2" x14ac:dyDescent="0.25">
      <c r="B105" s="56"/>
    </row>
    <row r="106" spans="1:2" x14ac:dyDescent="0.25">
      <c r="B106" s="56"/>
    </row>
    <row r="107" spans="1:2" x14ac:dyDescent="0.25">
      <c r="B107" s="56"/>
    </row>
    <row r="108" spans="1:2" x14ac:dyDescent="0.25">
      <c r="B108" s="56"/>
    </row>
    <row r="109" spans="1:2" x14ac:dyDescent="0.25">
      <c r="B109" s="56"/>
    </row>
  </sheetData>
  <sheetProtection insertRows="0" deleteRows="0" selectLockedCells="1"/>
  <conditionalFormatting sqref="H6:H9 H11:H233">
    <cfRule type="containsText" dxfId="4" priority="14" operator="containsText" text="New Sign Required">
      <formula>NOT(ISERROR(SEARCH("New Sign Required",H6)))</formula>
    </cfRule>
  </conditionalFormatting>
  <conditionalFormatting sqref="G11:H17">
    <cfRule type="containsText" dxfId="3" priority="13" operator="containsText" text="Action Required">
      <formula>NOT(ISERROR(SEARCH("Action Required",G11)))</formula>
    </cfRule>
  </conditionalFormatting>
  <conditionalFormatting sqref="H1:H4 G5 G10 H6:H9 H11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 G6:G9 G11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8:H216 H6:H7 H8:H9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G11:H17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C6:C7 C8:C59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64</v>
      </c>
      <c r="D1" t="s">
        <v>2</v>
      </c>
      <c r="E1" s="7" t="s">
        <v>26</v>
      </c>
      <c r="F1" s="1" t="s">
        <v>32</v>
      </c>
      <c r="G1" t="s">
        <v>51</v>
      </c>
    </row>
    <row r="2" spans="1:7" x14ac:dyDescent="0.25">
      <c r="A2" s="1" t="s">
        <v>3</v>
      </c>
      <c r="B2" s="1" t="s">
        <v>6</v>
      </c>
      <c r="C2" t="s">
        <v>46</v>
      </c>
      <c r="D2" t="s">
        <v>17</v>
      </c>
      <c r="E2" s="7" t="s">
        <v>38</v>
      </c>
      <c r="F2" s="1" t="s">
        <v>33</v>
      </c>
      <c r="G2" t="s">
        <v>59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20</v>
      </c>
      <c r="F3" s="1" t="s">
        <v>34</v>
      </c>
      <c r="G3" t="s">
        <v>52</v>
      </c>
    </row>
    <row r="4" spans="1:7" x14ac:dyDescent="0.25">
      <c r="A4" s="9" t="s">
        <v>30</v>
      </c>
      <c r="C4" t="s">
        <v>45</v>
      </c>
      <c r="D4" s="8" t="s">
        <v>30</v>
      </c>
      <c r="E4" s="7" t="s">
        <v>55</v>
      </c>
      <c r="F4" s="1" t="s">
        <v>43</v>
      </c>
      <c r="G4" t="s">
        <v>53</v>
      </c>
    </row>
    <row r="5" spans="1:7" x14ac:dyDescent="0.25">
      <c r="A5" s="1" t="s">
        <v>41</v>
      </c>
      <c r="C5" t="s">
        <v>56</v>
      </c>
      <c r="D5" s="8" t="s">
        <v>42</v>
      </c>
      <c r="E5" s="7" t="s">
        <v>40</v>
      </c>
      <c r="F5">
        <v>0</v>
      </c>
      <c r="G5" t="s">
        <v>62</v>
      </c>
    </row>
    <row r="6" spans="1:7" x14ac:dyDescent="0.25">
      <c r="C6" t="s">
        <v>60</v>
      </c>
      <c r="D6" s="8" t="s">
        <v>44</v>
      </c>
      <c r="E6" s="7" t="s">
        <v>58</v>
      </c>
    </row>
    <row r="7" spans="1:7" x14ac:dyDescent="0.25">
      <c r="C7" t="s">
        <v>61</v>
      </c>
      <c r="E7" s="7" t="s">
        <v>27</v>
      </c>
    </row>
    <row r="8" spans="1:7" x14ac:dyDescent="0.25">
      <c r="C8" t="s">
        <v>63</v>
      </c>
      <c r="E8" s="7" t="s">
        <v>54</v>
      </c>
    </row>
    <row r="9" spans="1:7" x14ac:dyDescent="0.25">
      <c r="C9" t="s">
        <v>65</v>
      </c>
      <c r="E9" s="7" t="s">
        <v>29</v>
      </c>
    </row>
    <row r="10" spans="1:7" s="1" customFormat="1" x14ac:dyDescent="0.25">
      <c r="E10" s="11" t="s">
        <v>36</v>
      </c>
    </row>
    <row r="11" spans="1:7" x14ac:dyDescent="0.25">
      <c r="E11" s="11" t="s">
        <v>31</v>
      </c>
    </row>
    <row r="12" spans="1:7" x14ac:dyDescent="0.25">
      <c r="E12" s="11" t="s">
        <v>19</v>
      </c>
    </row>
    <row r="13" spans="1:7" x14ac:dyDescent="0.25">
      <c r="E13" s="11" t="s">
        <v>23</v>
      </c>
    </row>
    <row r="14" spans="1:7" x14ac:dyDescent="0.25">
      <c r="E14" s="11" t="s">
        <v>39</v>
      </c>
    </row>
    <row r="15" spans="1:7" x14ac:dyDescent="0.25">
      <c r="E15" s="11" t="s">
        <v>37</v>
      </c>
    </row>
    <row r="16" spans="1:7" x14ac:dyDescent="0.25">
      <c r="E16" s="11" t="s">
        <v>21</v>
      </c>
    </row>
    <row r="17" spans="1:7" x14ac:dyDescent="0.25">
      <c r="E17" s="11" t="s">
        <v>25</v>
      </c>
    </row>
    <row r="18" spans="1:7" x14ac:dyDescent="0.25">
      <c r="E18" s="11" t="s">
        <v>22</v>
      </c>
    </row>
    <row r="19" spans="1:7" x14ac:dyDescent="0.25">
      <c r="E19" s="11" t="s">
        <v>24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0633</v>
      </c>
      <c r="B306" s="3" t="str">
        <f>VLOOKUP(A306,[4]UKBuilding_List!$A$1:$D$376,3,FALSE)</f>
        <v>Davis Marksbury Building</v>
      </c>
      <c r="C306" s="1"/>
    </row>
    <row r="307" spans="1:3" x14ac:dyDescent="0.25">
      <c r="A307" s="2" t="str">
        <f>([4]UKBuilding_List!A307)</f>
        <v>0644</v>
      </c>
      <c r="B307" s="3" t="str">
        <f>VLOOKUP(A307,[4]UKBuilding_List!$A$1:$D$376,3,FALSE)</f>
        <v>Wildcat Coal Lodge</v>
      </c>
      <c r="C307" s="1"/>
    </row>
    <row r="308" spans="1:3" x14ac:dyDescent="0.25">
      <c r="A308" s="2" t="str">
        <f>([4]UKBuilding_List!A308)</f>
        <v>0651</v>
      </c>
      <c r="B308" s="3" t="str">
        <f>VLOOKUP(A308,[4]UKBuilding_List!$A$1:$D$376,3,FALSE)</f>
        <v>Mandrell Hall</v>
      </c>
      <c r="C308" s="1"/>
    </row>
    <row r="309" spans="1:3" x14ac:dyDescent="0.25">
      <c r="A309" s="2" t="str">
        <f>([4]UKBuilding_List!A309)</f>
        <v>0652</v>
      </c>
      <c r="B309" s="3" t="str">
        <f>VLOOKUP(A309,[4]UKBuilding_List!$A$1:$D$376,3,FALSE)</f>
        <v>Bosworth Hall</v>
      </c>
      <c r="C309" s="1"/>
    </row>
    <row r="310" spans="1:3" x14ac:dyDescent="0.25">
      <c r="A310" s="2" t="str">
        <f>([4]UKBuilding_List!A310)</f>
        <v>0653</v>
      </c>
      <c r="B310" s="3" t="str">
        <f>VLOOKUP(A310,[4]UKBuilding_List!$A$1:$D$376,3,FALSE)</f>
        <v>Sanders Hall</v>
      </c>
      <c r="C310" s="1"/>
    </row>
    <row r="311" spans="1:3" x14ac:dyDescent="0.25">
      <c r="A311" s="2" t="str">
        <f>([4]UKBuilding_List!A311)</f>
        <v>0654</v>
      </c>
      <c r="B311" s="3" t="str">
        <f>VLOOKUP(A311,[4]UKBuilding_List!$A$1:$D$376,3,FALSE)</f>
        <v>Building 100</v>
      </c>
      <c r="C311" s="1"/>
    </row>
    <row r="312" spans="1:3" x14ac:dyDescent="0.25">
      <c r="A312" s="2" t="str">
        <f>([4]UKBuilding_List!A312)</f>
        <v>0655</v>
      </c>
      <c r="B312" s="3" t="str">
        <f>VLOOKUP(A312,[4]UKBuilding_List!$A$1:$D$376,3,FALSE)</f>
        <v>Building 200</v>
      </c>
      <c r="C312" s="1"/>
    </row>
    <row r="313" spans="1:3" x14ac:dyDescent="0.25">
      <c r="A313" s="2" t="str">
        <f>([4]UKBuilding_List!A313)</f>
        <v>0656</v>
      </c>
      <c r="B313" s="3" t="str">
        <f>VLOOKUP(A313,[4]UKBuilding_List!$A$1:$D$376,3,FALSE)</f>
        <v>Building 300</v>
      </c>
      <c r="C313" s="1"/>
    </row>
    <row r="314" spans="1:3" x14ac:dyDescent="0.25">
      <c r="A314" s="2" t="str">
        <f>([4]UKBuilding_List!A314)</f>
        <v>0657</v>
      </c>
      <c r="B314" s="3" t="str">
        <f>VLOOKUP(A314,[4]UKBuilding_List!$A$1:$D$376,3,FALSE)</f>
        <v>Building 400</v>
      </c>
      <c r="C314" s="1"/>
    </row>
    <row r="315" spans="1:3" x14ac:dyDescent="0.25">
      <c r="A315" s="2" t="str">
        <f>([4]UKBuilding_List!A315)</f>
        <v>0658</v>
      </c>
      <c r="B315" s="3" t="str">
        <f>VLOOKUP(A315,[4]UKBuilding_List!$A$1:$D$376,3,FALSE)</f>
        <v>Maintenance Bldg.</v>
      </c>
      <c r="C315" s="1"/>
    </row>
    <row r="316" spans="1:3" x14ac:dyDescent="0.25">
      <c r="A316" s="2" t="str">
        <f>([4]UKBuilding_List!A316)</f>
        <v>0659</v>
      </c>
      <c r="B316" s="3" t="str">
        <f>VLOOKUP(A316,[4]UKBuilding_List!$A$1:$D$376,3,FALSE)</f>
        <v>Gas Building</v>
      </c>
      <c r="C316" s="1"/>
    </row>
    <row r="317" spans="1:3" x14ac:dyDescent="0.25">
      <c r="A317" s="2" t="str">
        <f>([4]UKBuilding_List!A317)</f>
        <v>0660</v>
      </c>
      <c r="B317" s="3" t="str">
        <f>VLOOKUP(A317,[4]UKBuilding_List!$A$1:$D$376,3,FALSE)</f>
        <v>Maxwelton Ct. Apts #1</v>
      </c>
      <c r="C317" s="1"/>
    </row>
    <row r="318" spans="1:3" x14ac:dyDescent="0.25">
      <c r="A318" s="2" t="str">
        <f>([4]UKBuilding_List!A318)</f>
        <v>0661</v>
      </c>
      <c r="B318" s="3" t="str">
        <f>VLOOKUP(A318,[4]UKBuilding_List!$A$1:$D$376,3,FALSE)</f>
        <v>Maxwelton Ct. Apts #2</v>
      </c>
      <c r="C318" s="1"/>
    </row>
    <row r="319" spans="1:3" x14ac:dyDescent="0.25">
      <c r="A319" s="2" t="str">
        <f>([4]UKBuilding_List!A319)</f>
        <v>0662</v>
      </c>
      <c r="B319" s="3" t="str">
        <f>VLOOKUP(A319,[4]UKBuilding_List!$A$1:$D$376,3,FALSE)</f>
        <v>Maxwelton Ct. Apts #3</v>
      </c>
      <c r="C319" s="1"/>
    </row>
    <row r="320" spans="1:3" x14ac:dyDescent="0.25">
      <c r="A320" s="2" t="str">
        <f>([4]UKBuilding_List!A320)</f>
        <v>0663</v>
      </c>
      <c r="B320" s="3" t="str">
        <f>VLOOKUP(A320,[4]UKBuilding_List!$A$1:$D$376,3,FALSE)</f>
        <v>Maxwelton Ct. Apts #4</v>
      </c>
      <c r="C320" s="1"/>
    </row>
    <row r="321" spans="1:3" x14ac:dyDescent="0.25">
      <c r="A321" s="2" t="str">
        <f>([4]UKBuilding_List!A321)</f>
        <v>0664</v>
      </c>
      <c r="B321" s="3" t="str">
        <f>VLOOKUP(A321,[4]UKBuilding_List!$A$1:$D$376,3,FALSE)</f>
        <v>Maxwelton Ct. Apts #5</v>
      </c>
      <c r="C321" s="1"/>
    </row>
    <row r="322" spans="1:3" x14ac:dyDescent="0.25">
      <c r="A322" s="2" t="str">
        <f>([4]UKBuilding_List!A322)</f>
        <v>0665</v>
      </c>
      <c r="B322" s="3" t="str">
        <f>VLOOKUP(A322,[4]UKBuilding_List!$A$1:$D$376,3,FALSE)</f>
        <v>Maxwelton Ct. Apts #6</v>
      </c>
      <c r="C322" s="1"/>
    </row>
    <row r="323" spans="1:3" x14ac:dyDescent="0.25">
      <c r="A323" s="2" t="str">
        <f>([4]UKBuilding_List!A323)</f>
        <v>0666</v>
      </c>
      <c r="B323" s="3" t="str">
        <f>VLOOKUP(A323,[4]UKBuilding_List!$A$1:$D$376,3,FALSE)</f>
        <v>Maxwelton Ct. Apts #7</v>
      </c>
      <c r="C323" s="1"/>
    </row>
    <row r="324" spans="1:3" x14ac:dyDescent="0.25">
      <c r="A324" s="2" t="str">
        <f>([4]UKBuilding_List!A324)</f>
        <v>0667</v>
      </c>
      <c r="B324" s="3" t="str">
        <f>VLOOKUP(A324,[4]UKBuilding_List!$A$1:$D$376,3,FALSE)</f>
        <v>Maxwelton Ct. Apts #8</v>
      </c>
      <c r="C324" s="1"/>
    </row>
    <row r="325" spans="1:3" x14ac:dyDescent="0.25">
      <c r="A325" s="2" t="str">
        <f>([4]UKBuilding_List!A325)</f>
        <v>0668</v>
      </c>
      <c r="B325" s="3" t="str">
        <f>VLOOKUP(A325,[4]UKBuilding_List!$A$1:$D$376,3,FALSE)</f>
        <v>Maxwelton Ct. Apts #9</v>
      </c>
      <c r="C325" s="1"/>
    </row>
    <row r="326" spans="1:3" x14ac:dyDescent="0.25">
      <c r="A326" s="2" t="str">
        <f>([4]UKBuilding_List!A326)</f>
        <v>0669</v>
      </c>
      <c r="B326" s="3" t="str">
        <f>VLOOKUP(A326,[4]UKBuilding_List!$A$1:$D$376,3,FALSE)</f>
        <v>Maxwelton Ct. Apts #10</v>
      </c>
      <c r="C326" s="1"/>
    </row>
    <row r="327" spans="1:3" x14ac:dyDescent="0.25">
      <c r="A327" s="2" t="str">
        <f>([4]UKBuilding_List!A327)</f>
        <v>0670</v>
      </c>
      <c r="B327" s="3" t="str">
        <f>VLOOKUP(A327,[4]UKBuilding_List!$A$1:$D$376,3,FALSE)</f>
        <v>Maxwelton Ct. Apts #11</v>
      </c>
      <c r="C327" s="1"/>
    </row>
    <row r="328" spans="1:3" x14ac:dyDescent="0.25">
      <c r="A328" s="2" t="str">
        <f>([4]UKBuilding_List!A328)</f>
        <v>0671</v>
      </c>
      <c r="B328" s="3" t="str">
        <f>VLOOKUP(A328,[4]UKBuilding_List!$A$1:$D$376,3,FALSE)</f>
        <v>Maxwelton Ct. Apts #12</v>
      </c>
      <c r="C328" s="1"/>
    </row>
    <row r="329" spans="1:3" x14ac:dyDescent="0.25">
      <c r="A329" s="2" t="str">
        <f>([4]UKBuilding_List!A329)</f>
        <v>0672</v>
      </c>
      <c r="B329" s="3" t="str">
        <f>VLOOKUP(A329,[4]UKBuilding_List!$A$1:$D$376,3,FALSE)</f>
        <v>Maxwelton Ct. Apts #13</v>
      </c>
      <c r="C329" s="1"/>
    </row>
    <row r="330" spans="1:3" x14ac:dyDescent="0.25">
      <c r="A330" s="2" t="str">
        <f>([4]UKBuilding_List!A330)</f>
        <v>0673</v>
      </c>
      <c r="B330" s="3" t="str">
        <f>VLOOKUP(A330,[4]UKBuilding_List!$A$1:$D$376,3,FALSE)</f>
        <v>Maxwelton Ct. Apts #14</v>
      </c>
      <c r="C330" s="1"/>
    </row>
    <row r="331" spans="1:3" x14ac:dyDescent="0.25">
      <c r="A331" s="2" t="str">
        <f>([4]UKBuilding_List!A331)</f>
        <v>0674</v>
      </c>
      <c r="B331" s="3" t="str">
        <f>VLOOKUP(A331,[4]UKBuilding_List!$A$1:$D$376,3,FALSE)</f>
        <v>Maxwelton Ct. Apts #15</v>
      </c>
      <c r="C331" s="1"/>
    </row>
    <row r="332" spans="1:3" x14ac:dyDescent="0.25">
      <c r="A332" s="2" t="str">
        <f>([4]UKBuilding_List!A332)</f>
        <v>0675</v>
      </c>
      <c r="B332" s="3" t="str">
        <f>VLOOKUP(A332,[4]UKBuilding_List!$A$1:$D$376,3,FALSE)</f>
        <v>Maxwelton Ct. Apts #16</v>
      </c>
      <c r="C332" s="1"/>
    </row>
    <row r="333" spans="1:3" x14ac:dyDescent="0.25">
      <c r="A333" s="2" t="str">
        <f>([4]UKBuilding_List!A333)</f>
        <v>0676</v>
      </c>
      <c r="B333" s="3" t="str">
        <f>VLOOKUP(A333,[4]UKBuilding_List!$A$1:$D$376,3,FALSE)</f>
        <v>Bill Gatton Student Center</v>
      </c>
      <c r="C333" s="1"/>
    </row>
    <row r="334" spans="1:3" x14ac:dyDescent="0.25">
      <c r="A334" s="2" t="str">
        <f>([4]UKBuilding_List!A334)</f>
        <v>0677</v>
      </c>
      <c r="B334" s="3" t="str">
        <f>VLOOKUP(A334,[4]UKBuilding_List!$A$1:$D$376,3,FALSE)</f>
        <v>University Flats</v>
      </c>
      <c r="C334" s="1"/>
    </row>
    <row r="335" spans="1:3" x14ac:dyDescent="0.25">
      <c r="A335" s="2" t="str">
        <f>([4]UKBuilding_List!A335)</f>
        <v>0678</v>
      </c>
      <c r="B335" s="3" t="str">
        <f>VLOOKUP(A335,[4]UKBuilding_List!$A$1:$D$376,3,FALSE)</f>
        <v>Lewis Hall</v>
      </c>
      <c r="C335" s="1"/>
    </row>
    <row r="336" spans="1:3" x14ac:dyDescent="0.25">
      <c r="A336" s="2" t="str">
        <f>([4]UKBuilding_List!A336)</f>
        <v>0679</v>
      </c>
      <c r="B336" s="3" t="str">
        <f>VLOOKUP(A336,[4]UKBuilding_List!$A$1:$D$376,3,FALSE)</f>
        <v>Healthy Kentucky Research Building</v>
      </c>
      <c r="C336" s="1"/>
    </row>
    <row r="337" spans="1:3" x14ac:dyDescent="0.25">
      <c r="A337" s="2" t="str">
        <f>([4]UKBuilding_List!A337)</f>
        <v>0682</v>
      </c>
      <c r="B337" s="3" t="str">
        <f>VLOOKUP(A337,[4]UKBuilding_List!$A$1:$D$376,3,FALSE)</f>
        <v>Kentucky Proud Park</v>
      </c>
      <c r="C337" s="1"/>
    </row>
    <row r="338" spans="1:3" x14ac:dyDescent="0.25">
      <c r="A338" s="2" t="str">
        <f>([4]UKBuilding_List!A338)</f>
        <v>0690</v>
      </c>
      <c r="B338" s="3" t="str">
        <f>VLOOKUP(A338,[4]UKBuilding_List!$A$1:$D$376,3,FALSE)</f>
        <v>441 Rose Ln</v>
      </c>
      <c r="C338" s="1"/>
    </row>
    <row r="339" spans="1:3" x14ac:dyDescent="0.25">
      <c r="A339" s="2" t="str">
        <f>([4]UKBuilding_List!A339)</f>
        <v>0695</v>
      </c>
      <c r="B339" s="3" t="str">
        <f>VLOOKUP(A339,[4]UKBuilding_List!$A$1:$D$376,3,FALSE)</f>
        <v>Blue Lot Bus Shelter</v>
      </c>
      <c r="C339" s="1"/>
    </row>
    <row r="340" spans="1:3" x14ac:dyDescent="0.25">
      <c r="A340" s="2" t="str">
        <f>([4]UKBuilding_List!A340)</f>
        <v>0698</v>
      </c>
      <c r="B340" s="3" t="str">
        <f>VLOOKUP(A340,[4]UKBuilding_List!$A$1:$D$376,3,FALSE)</f>
        <v>Waller Healthcare Annex #1</v>
      </c>
      <c r="C340" s="1"/>
    </row>
    <row r="341" spans="1:3" x14ac:dyDescent="0.25">
      <c r="A341" s="2" t="str">
        <f>([4]UKBuilding_List!A341)</f>
        <v>0699</v>
      </c>
      <c r="B341" s="3" t="str">
        <f>VLOOKUP(A341,[4]UKBuilding_List!$A$1:$D$376,3,FALSE)</f>
        <v>Waller Healthcare Annex #2</v>
      </c>
      <c r="C341" s="1"/>
    </row>
    <row r="342" spans="1:3" x14ac:dyDescent="0.25">
      <c r="A342" s="2" t="str">
        <f>([4]UKBuilding_List!A342)</f>
        <v>0702</v>
      </c>
      <c r="B342" s="3" t="str">
        <f>VLOOKUP(A342,[4]UKBuilding_List!$A$1:$D$376,3,FALSE)</f>
        <v>Soccer Support Building</v>
      </c>
      <c r="C342" s="1"/>
    </row>
    <row r="343" spans="1:3" x14ac:dyDescent="0.25">
      <c r="A343" s="2" t="str">
        <f>([4]UKBuilding_List!A343)</f>
        <v>0703</v>
      </c>
      <c r="B343" s="3" t="str">
        <f>VLOOKUP(A343,[4]UKBuilding_List!$A$1:$D$376,3,FALSE)</f>
        <v>Senior Center</v>
      </c>
      <c r="C343" s="1"/>
    </row>
    <row r="344" spans="1:3" x14ac:dyDescent="0.25">
      <c r="A344" s="2" t="str">
        <f>([4]UKBuilding_List!A344)</f>
        <v>0708</v>
      </c>
      <c r="B344" s="3" t="str">
        <f>VLOOKUP(A344,[4]UKBuilding_List!$A$1:$D$376,3,FALSE)</f>
        <v>Kiln Enclosure Building</v>
      </c>
      <c r="C344" s="1"/>
    </row>
    <row r="345" spans="1:3" x14ac:dyDescent="0.25">
      <c r="A345" s="2" t="str">
        <f>([4]UKBuilding_List!A345)</f>
        <v>0711</v>
      </c>
      <c r="B345" s="3" t="str">
        <f>VLOOKUP(A345,[4]UKBuilding_List!$A$1:$D$376,3,FALSE)</f>
        <v>Orange Lot Bus Shelter</v>
      </c>
      <c r="C345" s="1"/>
    </row>
    <row r="346" spans="1:3" x14ac:dyDescent="0.25">
      <c r="A346" s="2" t="str">
        <f>([4]UKBuilding_List!A346)</f>
        <v>0712</v>
      </c>
      <c r="B346" s="3" t="str">
        <f>VLOOKUP(A346,[4]UKBuilding_List!$A$1:$D$376,3,FALSE)</f>
        <v>430 Transylvania Park</v>
      </c>
      <c r="C346" s="1"/>
    </row>
    <row r="347" spans="1:3" x14ac:dyDescent="0.25">
      <c r="A347" s="2" t="str">
        <f>([4]UKBuilding_List!A347)</f>
        <v>0713</v>
      </c>
      <c r="B347" s="3" t="str">
        <f>VLOOKUP(A347,[4]UKBuilding_List!$A$1:$D$376,3,FALSE)</f>
        <v>463 Rose Ln</v>
      </c>
      <c r="C347" s="1"/>
    </row>
    <row r="348" spans="1:3" x14ac:dyDescent="0.25">
      <c r="A348" s="2" t="str">
        <f>([4]UKBuilding_List!A348)</f>
        <v>0715</v>
      </c>
      <c r="B348" s="3" t="str">
        <f>VLOOKUP(A348,[4]UKBuilding_List!$A$1:$D$376,3,FALSE)</f>
        <v>600 S Broadway</v>
      </c>
      <c r="C348" s="1"/>
    </row>
    <row r="349" spans="1:3" x14ac:dyDescent="0.25">
      <c r="A349" s="2" t="str">
        <f>([4]UKBuilding_List!A349)</f>
        <v>0717</v>
      </c>
      <c r="B349" s="3" t="str">
        <f>VLOOKUP(A349,[4]UKBuilding_List!$A$1:$D$376,3,FALSE)</f>
        <v>156 Leader Ave</v>
      </c>
      <c r="C349" s="1"/>
    </row>
    <row r="350" spans="1:3" x14ac:dyDescent="0.25">
      <c r="A350" s="2" t="str">
        <f>([4]UKBuilding_List!A350)</f>
        <v>0718</v>
      </c>
      <c r="B350" s="3" t="str">
        <f>VLOOKUP(A350,[4]UKBuilding_List!$A$1:$D$376,3,FALSE)</f>
        <v>125 State St</v>
      </c>
      <c r="C350" s="1"/>
    </row>
    <row r="351" spans="1:3" x14ac:dyDescent="0.25">
      <c r="A351" s="2">
        <f>([4]UKBuilding_List!A351)</f>
        <v>1200</v>
      </c>
      <c r="B351" s="3" t="str">
        <f>VLOOKUP(A351,[4]UKBuilding_List!$A$1:$D$376,3,FALSE)</f>
        <v>Electric Substation #1</v>
      </c>
      <c r="C351" s="1"/>
    </row>
    <row r="352" spans="1:3" x14ac:dyDescent="0.25">
      <c r="A352" s="2">
        <f>([4]UKBuilding_List!A352)</f>
        <v>1201</v>
      </c>
      <c r="B352" s="3" t="str">
        <f>VLOOKUP(A352,[4]UKBuilding_List!$A$1:$D$376,3,FALSE)</f>
        <v>Electric Substation #3</v>
      </c>
      <c r="C352" s="1"/>
    </row>
    <row r="353" spans="1:3" x14ac:dyDescent="0.25">
      <c r="A353" s="2">
        <f>([4]UKBuilding_List!A353)</f>
        <v>2100</v>
      </c>
      <c r="B353" s="3" t="str">
        <f>VLOOKUP(A353,[4]UKBuilding_List!$A$1:$D$376,3,FALSE)</f>
        <v>Alpha Chi Omega Sorority</v>
      </c>
      <c r="C353" s="1"/>
    </row>
    <row r="354" spans="1:3" x14ac:dyDescent="0.25">
      <c r="A354" s="2">
        <f>([4]UKBuilding_List!A354)</f>
        <v>2101</v>
      </c>
      <c r="B354" s="3" t="str">
        <f>VLOOKUP(A354,[4]UKBuilding_List!$A$1:$D$376,3,FALSE)</f>
        <v>Beta Theta Pi Fraternity</v>
      </c>
      <c r="C354" s="1"/>
    </row>
    <row r="355" spans="1:3" x14ac:dyDescent="0.25">
      <c r="A355" s="2">
        <f>([4]UKBuilding_List!A355)</f>
        <v>2102</v>
      </c>
      <c r="B355" s="3" t="str">
        <f>VLOOKUP(A355,[4]UKBuilding_List!$A$1:$D$376,3,FALSE)</f>
        <v>New Kappa Alpha Theta Sorority</v>
      </c>
      <c r="C355" s="1"/>
    </row>
    <row r="356" spans="1:3" x14ac:dyDescent="0.25">
      <c r="A356" s="2">
        <f>([4]UKBuilding_List!A356)</f>
        <v>2103</v>
      </c>
      <c r="B356" s="3" t="str">
        <f>VLOOKUP(A356,[4]UKBuilding_List!$A$1:$D$376,3,FALSE)</f>
        <v>Phi Kappa Tau</v>
      </c>
      <c r="C356" s="1"/>
    </row>
    <row r="357" spans="1:3" x14ac:dyDescent="0.25">
      <c r="A357" s="2" t="str">
        <f>([4]UKBuilding_List!A357)</f>
        <v>8633</v>
      </c>
      <c r="B357" s="3" t="str">
        <f>VLOOKUP(A357,[4]UKBuilding_List!$A$1:$D$376,3,FALSE)</f>
        <v>UK HealthCare Good Samaritan Hospital</v>
      </c>
      <c r="C357" s="1"/>
    </row>
    <row r="358" spans="1:3" x14ac:dyDescent="0.25">
      <c r="A358" s="2" t="str">
        <f>([4]UKBuilding_List!A358)</f>
        <v>9127</v>
      </c>
      <c r="B358" s="3" t="str">
        <f>VLOOKUP(A358,[4]UKBuilding_List!$A$1:$D$376,3,FALSE)</f>
        <v>1101 S. Limestone</v>
      </c>
      <c r="C358" s="1"/>
    </row>
    <row r="359" spans="1:3" x14ac:dyDescent="0.25">
      <c r="A359" s="2" t="str">
        <f>([4]UKBuilding_List!A359)</f>
        <v>9766</v>
      </c>
      <c r="B359" s="3" t="str">
        <f>VLOOKUP(A359,[4]UKBuilding_List!$A$1:$D$376,3,FALSE)</f>
        <v xml:space="preserve">New Equine Analytical Chemistry Lab      </v>
      </c>
      <c r="C359" s="1"/>
    </row>
    <row r="360" spans="1:3" x14ac:dyDescent="0.25">
      <c r="A360" s="2" t="str">
        <f>([4]UKBuilding_List!A360)</f>
        <v>9772</v>
      </c>
      <c r="B360" s="3" t="str">
        <f>VLOOKUP(A360,[4]UKBuilding_List!$A$1:$D$376,3,FALSE)</f>
        <v>1221 S. Broadway</v>
      </c>
      <c r="C360" s="1"/>
    </row>
    <row r="361" spans="1:3" x14ac:dyDescent="0.25">
      <c r="A361" s="2">
        <f>([4]UKBuilding_List!A361)</f>
        <v>9813</v>
      </c>
      <c r="B361" s="3" t="str">
        <f>VLOOKUP(A361,[4]UKBuilding_List!$A$1:$D$376,3,FALSE)</f>
        <v>Child Development Center of the Bluegrass, Inc.</v>
      </c>
      <c r="C361" s="1"/>
    </row>
    <row r="362" spans="1:3" x14ac:dyDescent="0.25">
      <c r="A362" s="2" t="str">
        <f>([4]UKBuilding_List!A362)</f>
        <v>9853</v>
      </c>
      <c r="B362" s="3" t="str">
        <f>VLOOKUP(A362,[4]UKBuilding_List!$A$1:$D$376,3,FALSE)</f>
        <v>Shriners Hospitals for Children Medical Center - Lexington</v>
      </c>
      <c r="C362" s="1"/>
    </row>
    <row r="363" spans="1:3" x14ac:dyDescent="0.25">
      <c r="A363" s="2" t="str">
        <f>([4]UKBuilding_List!A363)</f>
        <v>9854</v>
      </c>
      <c r="B363" s="3" t="str">
        <f>VLOOKUP(A363,[4]UKBuilding_List!$A$1:$D$376,3,FALSE)</f>
        <v>Anthropology Research Building</v>
      </c>
      <c r="C363" s="1"/>
    </row>
    <row r="364" spans="1:3" x14ac:dyDescent="0.25">
      <c r="A364" s="2" t="str">
        <f>([4]UKBuilding_List!A364)</f>
        <v>9861</v>
      </c>
      <c r="B364" s="3" t="str">
        <f>VLOOKUP(A364,[4]UKBuilding_List!$A$1:$D$376,3,FALSE)</f>
        <v>845 Angliana Ave</v>
      </c>
      <c r="C364" s="1"/>
    </row>
    <row r="365" spans="1:3" x14ac:dyDescent="0.25">
      <c r="A365" s="2" t="str">
        <f>([4]UKBuilding_List!A365)</f>
        <v>9873</v>
      </c>
      <c r="B365" s="3" t="str">
        <f>VLOOKUP(A365,[4]UKBuilding_List!$A$1:$D$376,3,FALSE)</f>
        <v>UKHC Midwife Clinic</v>
      </c>
      <c r="C365" s="1"/>
    </row>
    <row r="366" spans="1:3" x14ac:dyDescent="0.25">
      <c r="A366" s="2" t="str">
        <f>([4]UKBuilding_List!A366)</f>
        <v>9875</v>
      </c>
      <c r="B366" s="3" t="str">
        <f>VLOOKUP(A366,[4]UKBuilding_List!$A$1:$D$376,3,FALSE)</f>
        <v>Vaughan Warehouse and Office</v>
      </c>
      <c r="C366" s="1"/>
    </row>
    <row r="367" spans="1:3" x14ac:dyDescent="0.25">
      <c r="A367" s="2" t="str">
        <f>([4]UKBuilding_List!A367)</f>
        <v>9876</v>
      </c>
      <c r="B367" s="3" t="str">
        <f>VLOOKUP(A367,[4]UKBuilding_List!$A$1:$D$376,3,FALSE)</f>
        <v>Vaughan Warehouse #1</v>
      </c>
      <c r="C367" s="1"/>
    </row>
    <row r="368" spans="1:3" x14ac:dyDescent="0.25">
      <c r="A368" s="2" t="str">
        <f>([4]UKBuilding_List!A368)</f>
        <v>9877</v>
      </c>
      <c r="B368" s="3" t="str">
        <f>VLOOKUP(A368,[4]UKBuilding_List!$A$1:$D$376,3,FALSE)</f>
        <v>Vaughan Warehouse #2</v>
      </c>
      <c r="C368" s="1"/>
    </row>
    <row r="369" spans="1:3" x14ac:dyDescent="0.25">
      <c r="A369" s="2" t="str">
        <f>([4]UKBuilding_List!A369)</f>
        <v>9878</v>
      </c>
      <c r="B369" s="3" t="str">
        <f>VLOOKUP(A369,[4]UKBuilding_List!$A$1:$D$376,3,FALSE)</f>
        <v>Vaughan Warehouse #7</v>
      </c>
      <c r="C369" s="1"/>
    </row>
    <row r="370" spans="1:3" x14ac:dyDescent="0.25">
      <c r="A370" s="2" t="str">
        <f>([4]UKBuilding_List!A370)</f>
        <v>9879</v>
      </c>
      <c r="B370" s="3" t="str">
        <f>VLOOKUP(A370,[4]UKBuilding_List!$A$1:$D$376,3,FALSE)</f>
        <v>Vaughan Warehouse #3</v>
      </c>
      <c r="C370" s="1"/>
    </row>
    <row r="371" spans="1:3" x14ac:dyDescent="0.25">
      <c r="A371" s="2" t="str">
        <f>([4]UKBuilding_List!A371)</f>
        <v>9881</v>
      </c>
      <c r="B371" s="3" t="str">
        <f>VLOOKUP(A371,[4]UKBuilding_List!$A$1:$D$376,3,FALSE)</f>
        <v>Vaughan Warehouse #4</v>
      </c>
      <c r="C371" s="1"/>
    </row>
    <row r="372" spans="1:3" x14ac:dyDescent="0.25">
      <c r="A372" s="2" t="str">
        <f>([4]UKBuilding_List!A372)</f>
        <v>9882</v>
      </c>
      <c r="B372" s="3" t="str">
        <f>VLOOKUP(A372,[4]UKBuilding_List!$A$1:$D$376,3,FALSE)</f>
        <v>Vaughan Warehouse #5</v>
      </c>
      <c r="C372" s="1"/>
    </row>
    <row r="373" spans="1:3" x14ac:dyDescent="0.25">
      <c r="A373" s="2" t="str">
        <f>([4]UKBuilding_List!A373)</f>
        <v>9925</v>
      </c>
      <c r="B373" s="3" t="str">
        <f>VLOOKUP(A373,[4]UKBuilding_List!$A$1:$D$376,3,FALSE)</f>
        <v>Alpha Phi Sorority</v>
      </c>
      <c r="C373" s="1"/>
    </row>
    <row r="374" spans="1:3" x14ac:dyDescent="0.25">
      <c r="A374" s="2" t="str">
        <f>([4]UKBuilding_List!A374)</f>
        <v>9983</v>
      </c>
      <c r="B374" s="3" t="str">
        <f>VLOOKUP(A374,[4]UKBuilding_List!$A$1:$D$376,3,FALSE)</f>
        <v>College of Medicine Building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2020-02-10T22:16:36Z</dcterms:modified>
</cp:coreProperties>
</file>