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652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B2" i="4" l="1"/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<sst xmlns="http://schemas.openxmlformats.org/spreadsheetml/2006/main" count="94" uniqueCount="79">
  <si>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</si>
  <si>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</si>
  <si>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</si>
  <si>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</si>
  <si>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</si>
  <si>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</si>
  <si>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</si>
  <si>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</si>
  <si>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</si>
  <si>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</si>
  <si>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</si>
  <si>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</si>
  <si>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</si>
  <si>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</si>
  <si>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</si>
  <si>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</si>
  <si>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</si>
  <si>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</si>
  <si>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</si>
  <si>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</si>
  <si>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</si>
  <si>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</si>
  <si>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</si>
  <si>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</si>
  <si>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</si>
  <si>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</si>
  <si>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</si>
  <si>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</si>
  <si>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</si>
  <si>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</si>
  <si>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</si>
  <si>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</si>
  <si>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</si>
  <si>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</si>
  <si>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</si>
  <si>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</si>
  <si>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</si>
  <si>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</si>
  <si>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</si>
  <si>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</si>
  <si>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</si>
  <si>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</si>
  <si>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</si>
  <si>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</si>
  <si>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</si>
  <si>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</si>
  <si>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</si>
  <si>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</si>
  <si>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</si>
  <si>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</si>
  <si>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</si>
  <si>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</si>
  <si>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</si>
  <si>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</si>
  <si>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</si>
  <si>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</si>
  <si>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</si>
  <si>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</si>
  <si>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</si>
  <si>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</si>
  <si>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</si>
  <si>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</si>
  <si>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</si>
  <si>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</si>
  <si>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</si>
  <si>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</si>
  <si>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</si>
  <si>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</si>
  <si>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</si>
  <si>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</si>
  <si>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</si>
  <si>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</si>
  <si>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</si>
  <si>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</si>
  <si>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</si>
  <si>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0652</t>
  </si>
  <si>
    <t>Bosworth Hall - Colonnade Roof</t>
  </si>
  <si>
    <t>LX-0652-02-RF0210</t>
  </si>
  <si>
    <t>updates to roof area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</si>
</sst>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0" fontId="19" fillId="0" borderId="10" xfId="0" applyFont="1" applyBorder="1" applyAlignment="1" applyProtection="1">
      <alignment horizontal="center" vertical="center"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0" fontId="19" fillId="0" borderId="10" xfId="0" applyFont="1" applyBorder="1" applyAlignment="1" applyProtection="1">
      <alignment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 t="str">
            <v>0679</v>
          </cell>
          <cell r="B368">
            <v>679</v>
          </cell>
          <cell r="C368" t="str">
            <v>Research Building #2</v>
          </cell>
          <cell r="D368" t="str">
            <v>Research Building #2</v>
          </cell>
        </row>
        <row r="369">
          <cell r="A369" t="str">
            <v>0683</v>
          </cell>
          <cell r="B369">
            <v>683</v>
          </cell>
          <cell r="C369" t="str">
            <v>139 State St</v>
          </cell>
          <cell r="D369" t="str">
            <v>139 State St</v>
          </cell>
        </row>
        <row r="370">
          <cell r="A370">
            <v>1200</v>
          </cell>
          <cell r="B370">
            <v>1200</v>
          </cell>
          <cell r="C370" t="str">
            <v>Electric Substation #1</v>
          </cell>
          <cell r="D370" t="str">
            <v>Electric Substation #1</v>
          </cell>
        </row>
        <row r="371">
          <cell r="A371">
            <v>1201</v>
          </cell>
          <cell r="B371">
            <v>1201</v>
          </cell>
          <cell r="C371" t="str">
            <v>Electric Substation #3</v>
          </cell>
          <cell r="D371" t="str">
            <v>Electric Substation #3</v>
          </cell>
        </row>
        <row r="372">
          <cell r="A372" t="str">
            <v>8633</v>
          </cell>
          <cell r="B372">
            <v>8633</v>
          </cell>
          <cell r="C372" t="str">
            <v>UK HealthCare Good Samaritan Hospital</v>
          </cell>
          <cell r="D372" t="str">
            <v>UK HealthCare Good Samaritan Hospital</v>
          </cell>
        </row>
        <row r="373">
          <cell r="A373" t="str">
            <v>9127</v>
          </cell>
          <cell r="B373">
            <v>9127</v>
          </cell>
          <cell r="C373" t="str">
            <v>1101 S. Limestone</v>
          </cell>
          <cell r="D373" t="str">
            <v>1101 S. Limestone</v>
          </cell>
        </row>
        <row r="374">
          <cell r="A374">
            <v>9813</v>
          </cell>
          <cell r="B374">
            <v>9813</v>
          </cell>
          <cell r="C374" t="str">
            <v>Child Development Center of the Bluegrass, Inc.</v>
          </cell>
          <cell r="D374" t="str">
            <v>Child Development Center of the Bluegrass, Inc.</v>
          </cell>
        </row>
        <row r="375">
          <cell r="A375" t="str">
            <v>9853</v>
          </cell>
          <cell r="B375">
            <v>9853</v>
          </cell>
          <cell r="C375" t="str">
            <v>Shriners Hospitals for Children Medical Center - Lexington</v>
          </cell>
          <cell r="D375" t="str">
            <v>Shriners Hospitals for Children Medical Center</v>
          </cell>
        </row>
        <row r="376">
          <cell r="A376" t="str">
            <v>9854</v>
          </cell>
          <cell r="B376">
            <v>9854</v>
          </cell>
          <cell r="C376" t="str">
            <v>Anthropology Research Building</v>
          </cell>
          <cell r="D376" t="str">
            <v>Anthropology Research Building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opLeftCell="B1" zoomScale="90" zoomScaleNormal="90" workbookViewId="0">
      <selection activeCell="B2" sqref="B2:C2"/>
    </sheetView>
  </sheetViews>
  <sheetFormatPr defaultColWidth="9.109375" defaultRowHeight="14.4" x14ac:dyDescent="0.3"/>
  <cols>
    <col min="1" max="1" width="12.5546875" style="46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4" t="s">
        <v>7</v>
      </c>
      <c r="B1" s="76" t="s">
        <v>75</v>
      </c>
      <c r="C1" s="76"/>
      <c r="F1" s="66" t="s">
        <v>10</v>
      </c>
      <c r="G1" s="18">
        <v>42422</v>
      </c>
      <c r="J1" s="68" t="s">
        <v>34</v>
      </c>
      <c r="K1" s="68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5" t="s">
        <v>8</v>
      </c>
      <c r="B2" s="77" t="str">
        <f>VLOOKUP(B1,BuildingList!A:B,2,FALSE)</f>
        <v>Bosworth Hall</v>
      </c>
      <c r="C2" s="77"/>
      <c r="F2" s="67" t="s">
        <v>12</v>
      </c>
      <c r="G2" s="22" t="s">
        <v>74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37</v>
      </c>
      <c r="K5" s="71" t="s">
        <v>38</v>
      </c>
      <c r="L5" s="71" t="s">
        <v>39</v>
      </c>
      <c r="M5" s="71" t="s">
        <v>40</v>
      </c>
      <c r="N5" s="71" t="s">
        <v>38</v>
      </c>
      <c r="O5" s="71" t="s">
        <v>39</v>
      </c>
    </row>
    <row r="6" spans="1:16" s="41" customFormat="1" ht="15" thickTop="1" x14ac:dyDescent="0.3">
      <c r="A6" s="46"/>
      <c r="B6" s="46"/>
      <c r="C6" s="42"/>
      <c r="E6" s="48"/>
      <c r="F6" s="48"/>
      <c r="G6" s="48"/>
      <c r="I6" s="42" t="s">
        <v>78</v>
      </c>
      <c r="J6" s="57" t="str">
        <f>IF(G6="No Change","N/A",IF(G6="New Tag Required",Lookup!F:F,IF(G6="Remove Old Tag",Lookup!F:F,IF(G6="N/A","N/A",""))))</f>
        <v/>
      </c>
      <c r="K6" s="58"/>
      <c r="L6" s="57"/>
      <c r="M6" s="57" t="str">
        <f>IF(H6="No Change","N/A",IF(H6="New Tag Required",Lookup!F:F,IF(H6="Remove Old Sign",Lookup!F:F,IF(H6="N/A","N/A",""))))</f>
        <v/>
      </c>
      <c r="N6" s="58"/>
      <c r="O6" s="57"/>
    </row>
    <row r="7" spans="1:16" s="41" customFormat="1" x14ac:dyDescent="0.3">
      <c r="A7" s="46"/>
      <c r="B7" s="46"/>
      <c r="C7" s="42"/>
      <c r="E7" s="48"/>
      <c r="F7" s="48"/>
      <c r="G7" s="48"/>
      <c r="I7" s="42"/>
      <c r="J7" s="57" t="str">
        <f>IF(G7="No Change","N/A",IF(G7="New Tag Required",Lookup!F:F,IF(G7="Remove Old Tag",Lookup!F:F,IF(G7="N/A","N/A",""))))</f>
        <v/>
      </c>
      <c r="K7" s="58"/>
      <c r="L7" s="57"/>
      <c r="M7" s="57" t="str">
        <f>IF(H7="No Change","N/A",IF(H7="New Tag Required",Lookup!F:F,IF(H7="Remove Old Sign",Lookup!F:F,IF(H7="N/A","N/A",""))))</f>
        <v/>
      </c>
      <c r="N7" s="58"/>
      <c r="O7" s="57"/>
    </row>
    <row r="8" spans="1:16" s="41" customFormat="1" ht="33" customHeight="1" x14ac:dyDescent="0.3">
      <c r="A8" s="46"/>
      <c r="B8" s="46"/>
      <c r="C8" s="42"/>
      <c r="E8" s="48"/>
      <c r="F8" s="48"/>
      <c r="G8" s="48"/>
      <c r="I8" s="42"/>
      <c r="J8" s="57" t="str">
        <f>IF(G8="No Change","N/A",IF(G8="New Tag Required",Lookup!F:F,IF(G8="Remove Old Tag",Lookup!F:F,IF(G8="N/A","N/A",""))))</f>
        <v/>
      </c>
      <c r="K8" s="58"/>
      <c r="L8" s="57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s="41" customFormat="1" x14ac:dyDescent="0.3">
      <c r="A9" s="59"/>
      <c r="B9" s="46"/>
      <c r="C9" s="42"/>
      <c r="E9" s="60"/>
      <c r="F9" s="60"/>
      <c r="G9" s="48"/>
      <c r="I9" s="42"/>
      <c r="J9" s="57" t="str">
        <f>IF(G9="No Change","N/A",IF(G9="New Tag Required",Lookup!F:F,IF(G9="Remove Old Tag",Lookup!F:F,IF(G9="N/A","N/A",""))))</f>
        <v/>
      </c>
      <c r="K9" s="58"/>
      <c r="L9" s="57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s="41" customFormat="1" x14ac:dyDescent="0.3">
      <c r="A10" s="61"/>
      <c r="B10" s="46"/>
      <c r="C10" s="42"/>
      <c r="E10" s="48"/>
      <c r="F10" s="48"/>
      <c r="G10" s="48"/>
      <c r="I10" s="42"/>
      <c r="J10" s="57" t="str">
        <f>IF(G10="No Change","N/A",IF(G10="New Tag Required",Lookup!F:F,IF(G10="Remove Old Tag",Lookup!F:F,IF(G10="N/A","N/A",""))))</f>
        <v/>
      </c>
      <c r="K10" s="58"/>
      <c r="L10" s="57"/>
      <c r="M10" s="57" t="str">
        <f>IF(H10="No Change","N/A",IF(H10="New Tag Required",Lookup!F:F,IF(H10="Remove Old Sign",Lookup!F:F,IF(H10="N/A","N/A",""))))</f>
        <v/>
      </c>
      <c r="N10" s="58"/>
      <c r="O10" s="57"/>
    </row>
    <row r="11" spans="1:16" s="41" customFormat="1" x14ac:dyDescent="0.3">
      <c r="A11" s="61"/>
      <c r="B11" s="46"/>
      <c r="C11" s="42"/>
      <c r="E11" s="48"/>
      <c r="F11" s="48"/>
      <c r="G11" s="48"/>
      <c r="I11" s="42"/>
      <c r="J11" s="57" t="str">
        <f>IF(G11="No Change","N/A",IF(G11="New Tag Required",Lookup!F:F,IF(G11="Remove Old Tag",Lookup!F:F,IF(G11="N/A","N/A",""))))</f>
        <v/>
      </c>
      <c r="K11" s="58"/>
      <c r="L11" s="57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s="41" customFormat="1" x14ac:dyDescent="0.3">
      <c r="A12" s="61"/>
      <c r="B12" s="46"/>
      <c r="C12" s="42"/>
      <c r="E12" s="48"/>
      <c r="F12" s="48"/>
      <c r="G12" s="48"/>
      <c r="I12" s="42"/>
      <c r="J12" s="57" t="str">
        <f>IF(G12="No Change","N/A",IF(G12="New Tag Required",Lookup!F:F,IF(G12="Remove Old Tag",Lookup!F:F,IF(G12="N/A","N/A",""))))</f>
        <v/>
      </c>
      <c r="K12" s="58"/>
      <c r="L12" s="57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41" customFormat="1" x14ac:dyDescent="0.3">
      <c r="A13" s="61"/>
      <c r="B13" s="46"/>
      <c r="C13" s="42"/>
      <c r="E13" s="48"/>
      <c r="F13" s="48"/>
      <c r="G13" s="48"/>
      <c r="I13" s="42"/>
      <c r="J13" s="57" t="str">
        <f>IF(G13="No Change","N/A",IF(G13="New Tag Required",Lookup!F:F,IF(G13="Remove Old Tag",Lookup!F:F,IF(G13="N/A","N/A",""))))</f>
        <v/>
      </c>
      <c r="K13" s="58"/>
      <c r="L13" s="57"/>
      <c r="M13" s="57" t="str">
        <f>IF(H13="No Change","N/A",IF(H13="New Tag Required",Lookup!F:F,IF(H13="Remove Old Sign",Lookup!F:F,IF(H13="N/A","N/A",""))))</f>
        <v/>
      </c>
      <c r="N13" s="58"/>
      <c r="O13" s="57"/>
    </row>
    <row r="14" spans="1:16" s="41" customFormat="1" x14ac:dyDescent="0.3">
      <c r="A14" s="61"/>
      <c r="B14" s="46"/>
      <c r="C14" s="42"/>
      <c r="E14" s="48"/>
      <c r="F14" s="48"/>
      <c r="G14" s="48"/>
      <c r="I14" s="42"/>
      <c r="J14" s="57" t="str">
        <f>IF(G14="No Change","N/A",IF(G14="New Tag Required",Lookup!F:F,IF(G14="Remove Old Tag",Lookup!F:F,IF(G14="N/A","N/A",""))))</f>
        <v/>
      </c>
      <c r="K14" s="58"/>
      <c r="L14" s="57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41" customFormat="1" x14ac:dyDescent="0.3">
      <c r="A15" s="61"/>
      <c r="B15" s="46"/>
      <c r="C15" s="42"/>
      <c r="E15" s="48"/>
      <c r="F15" s="48"/>
      <c r="G15" s="48"/>
      <c r="I15" s="42"/>
      <c r="J15" s="57" t="str">
        <f>IF(G15="No Change","N/A",IF(G15="New Tag Required",Lookup!F:F,IF(G15="Remove Old Tag",Lookup!F:F,IF(G15="N/A","N/A",""))))</f>
        <v/>
      </c>
      <c r="K15" s="58"/>
      <c r="L15" s="57"/>
      <c r="M15" s="57" t="str">
        <f>IF(H15="No Change","N/A",IF(H15="New Tag Required",Lookup!F:F,IF(H15="Remove Old Sign",Lookup!F:F,IF(H15="N/A","N/A",""))))</f>
        <v/>
      </c>
      <c r="N15" s="58"/>
      <c r="O15" s="57"/>
    </row>
    <row r="16" spans="1:16" s="41" customFormat="1" x14ac:dyDescent="0.3">
      <c r="A16" s="61"/>
      <c r="B16" s="46"/>
      <c r="C16" s="42"/>
      <c r="E16" s="48"/>
      <c r="F16" s="48"/>
      <c r="G16" s="48"/>
      <c r="I16" s="42"/>
      <c r="J16" s="57" t="str">
        <f>IF(G16="No Change","N/A",IF(G16="New Tag Required",Lookup!F:F,IF(G16="Remove Old Tag",Lookup!F:F,IF(G16="N/A","N/A",""))))</f>
        <v/>
      </c>
      <c r="K16" s="62"/>
      <c r="L16" s="42"/>
      <c r="M16" s="57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3">
      <c r="A17" s="61"/>
      <c r="B17" s="46"/>
      <c r="C17" s="42"/>
      <c r="E17" s="48"/>
      <c r="F17" s="48"/>
      <c r="G17" s="48"/>
      <c r="I17" s="42"/>
      <c r="J17" s="57" t="str">
        <f>IF(G17="No Change","N/A",IF(G17="New Tag Required",Lookup!F:F,IF(G17="Remove Old Tag",Lookup!F:F,IF(G17="N/A","N/A",""))))</f>
        <v/>
      </c>
      <c r="K17" s="62"/>
      <c r="L17" s="42"/>
      <c r="M17" s="57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3">
      <c r="A18" s="61"/>
      <c r="B18" s="46"/>
      <c r="C18" s="42"/>
      <c r="E18" s="48"/>
      <c r="F18" s="48"/>
      <c r="G18" s="48"/>
      <c r="I18" s="42"/>
      <c r="J18" s="57" t="str">
        <f>IF(G18="No Change","N/A",IF(G18="New Tag Required",Lookup!F:F,IF(G18="Remove Old Tag",Lookup!F:F,IF(G18="N/A","N/A",""))))</f>
        <v/>
      </c>
      <c r="K18" s="62"/>
      <c r="L18" s="42"/>
      <c r="M18" s="57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3">
      <c r="A19" s="61"/>
      <c r="B19" s="46"/>
      <c r="C19" s="42"/>
      <c r="E19" s="48"/>
      <c r="F19" s="48"/>
      <c r="G19" s="48"/>
      <c r="I19" s="42"/>
      <c r="J19" s="57" t="str">
        <f>IF(G19="No Change","N/A",IF(G19="New Tag Required",Lookup!F:F,IF(G19="Remove Old Tag",Lookup!F:F,IF(G19="N/A","N/A",""))))</f>
        <v/>
      </c>
      <c r="K19" s="62"/>
      <c r="L19" s="42"/>
      <c r="M19" s="57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3">
      <c r="A20" s="61"/>
      <c r="B20" s="46"/>
      <c r="C20" s="42"/>
      <c r="E20" s="48"/>
      <c r="F20" s="48"/>
      <c r="G20" s="48"/>
      <c r="I20" s="42"/>
      <c r="J20" s="57" t="str">
        <f>IF(G20="No Change","N/A",IF(G20="New Tag Required",Lookup!F:F,IF(G20="Remove Old Tag",Lookup!F:F,IF(G20="N/A","N/A",""))))</f>
        <v/>
      </c>
      <c r="K20" s="62"/>
      <c r="L20" s="42"/>
      <c r="M20" s="57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3">
      <c r="A21" s="61"/>
      <c r="B21" s="46"/>
      <c r="C21" s="42"/>
      <c r="E21" s="48"/>
      <c r="F21" s="49"/>
      <c r="G21" s="48"/>
      <c r="I21" s="42"/>
      <c r="J21" s="57" t="str">
        <f>IF(G21="No Change","N/A",IF(G21="New Tag Required",Lookup!F:F,IF(G21="Remove Old Tag",Lookup!F:F,IF(G21="N/A","N/A",""))))</f>
        <v/>
      </c>
      <c r="K21" s="62"/>
      <c r="L21" s="42"/>
      <c r="M21" s="57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3">
      <c r="A22" s="61"/>
      <c r="B22" s="46"/>
      <c r="C22" s="42"/>
      <c r="E22" s="48"/>
      <c r="F22" s="48"/>
      <c r="G22" s="48"/>
      <c r="I22" s="42"/>
      <c r="J22" s="57" t="str">
        <f>IF(G22="No Change","N/A",IF(G22="New Tag Required",Lookup!F:F,IF(G22="Remove Old Tag",Lookup!F:F,IF(G22="N/A","N/A",""))))</f>
        <v/>
      </c>
      <c r="K22" s="62"/>
      <c r="L22" s="42"/>
      <c r="M22" s="57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3">
      <c r="A23" s="61"/>
      <c r="B23" s="46"/>
      <c r="C23" s="42"/>
      <c r="E23" s="48"/>
      <c r="F23" s="48"/>
      <c r="G23" s="48"/>
      <c r="I23" s="42"/>
      <c r="J23" s="57" t="str">
        <f>IF(G23="No Change","N/A",IF(G23="New Tag Required",Lookup!F:F,IF(G23="Remove Old Tag",Lookup!F:F,IF(G23="N/A","N/A",""))))</f>
        <v/>
      </c>
      <c r="K23" s="63"/>
      <c r="M23" s="57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3">
      <c r="A24" s="61"/>
      <c r="B24" s="46"/>
      <c r="C24" s="42"/>
      <c r="E24" s="48"/>
      <c r="F24" s="48"/>
      <c r="G24" s="48"/>
      <c r="I24" s="42"/>
      <c r="J24" s="57" t="str">
        <f>IF(G24="No Change","N/A",IF(G24="New Tag Required",Lookup!F:F,IF(G24="Remove Old Tag",Lookup!F:F,IF(G24="N/A","N/A",""))))</f>
        <v/>
      </c>
      <c r="K24" s="63"/>
      <c r="M24" s="57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3">
      <c r="A25" s="61"/>
      <c r="B25" s="46"/>
      <c r="C25" s="42"/>
      <c r="E25" s="48"/>
      <c r="F25" s="48"/>
      <c r="G25" s="48"/>
      <c r="I25" s="42"/>
      <c r="J25" s="57" t="str">
        <f>IF(G25="No Change","N/A",IF(G25="New Tag Required",Lookup!F:F,IF(G25="Remove Old Tag",Lookup!F:F,IF(G25="N/A","N/A",""))))</f>
        <v/>
      </c>
      <c r="K25" s="63"/>
      <c r="M25" s="57" t="str">
        <f>IF(H25="No Change","N/A",IF(H25="New Tag Required",Lookup!F:F,IF(H25="Remove Old Sign",Lookup!F:F,IF(H25="N/A","N/A",""))))</f>
        <v/>
      </c>
      <c r="N25" s="63"/>
    </row>
    <row r="26" spans="1:15" s="41" customFormat="1" x14ac:dyDescent="0.3">
      <c r="A26" s="61"/>
      <c r="B26" s="46"/>
      <c r="C26" s="42"/>
      <c r="E26" s="48"/>
      <c r="F26" s="48"/>
      <c r="G26" s="48"/>
      <c r="I26" s="42"/>
      <c r="J26" s="57" t="str">
        <f>IF(G26="No Change","N/A",IF(G26="New Tag Required",Lookup!F:F,IF(G26="Remove Old Tag",Lookup!F:F,IF(G26="N/A","N/A",""))))</f>
        <v/>
      </c>
      <c r="K26" s="63"/>
      <c r="M26" s="57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3">
      <c r="A27" s="47"/>
      <c r="B27" s="46"/>
      <c r="C27" s="42"/>
      <c r="E27" s="48"/>
      <c r="F27" s="48"/>
      <c r="G27" s="48"/>
      <c r="I27" s="42"/>
      <c r="J27" s="57" t="str">
        <f>IF(G27="No Change","N/A",IF(G27="New Tag Required",Lookup!F:F,IF(G27="Remove Old Tag",Lookup!F:F,IF(G27="N/A","N/A",""))))</f>
        <v/>
      </c>
      <c r="K27" s="63"/>
      <c r="M27" s="57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3">
      <c r="A28" s="47"/>
      <c r="B28" s="46"/>
      <c r="C28" s="42"/>
      <c r="E28" s="48"/>
      <c r="F28" s="48"/>
      <c r="G28" s="48"/>
      <c r="I28" s="42"/>
      <c r="J28" s="57" t="str">
        <f>IF(G28="No Change","N/A",IF(G28="New Tag Required",Lookup!F:F,IF(G28="Remove Old Tag",Lookup!F:F,IF(G28="N/A","N/A",""))))</f>
        <v/>
      </c>
      <c r="K28" s="63"/>
      <c r="M28" s="57" t="str">
        <f>IF(H28="No Change","N/A",IF(H28="New Tag Required",Lookup!F:F,IF(H28="Remove Old Sign",Lookup!F:F,IF(H28="N/A","N/A",""))))</f>
        <v/>
      </c>
      <c r="N28" s="63"/>
    </row>
    <row r="29" spans="1:15" s="41" customFormat="1" x14ac:dyDescent="0.3">
      <c r="A29" s="47"/>
      <c r="B29" s="46"/>
      <c r="C29" s="42"/>
      <c r="E29" s="48"/>
      <c r="F29" s="48"/>
      <c r="G29" s="48"/>
      <c r="I29" s="42"/>
      <c r="J29" s="57" t="str">
        <f>IF(G29="No Change","N/A",IF(G29="New Tag Required",Lookup!F:F,IF(G29="Remove Old Tag",Lookup!F:F,IF(G29="N/A","N/A",""))))</f>
        <v/>
      </c>
      <c r="K29" s="63"/>
      <c r="M29" s="57" t="str">
        <f>IF(H29="No Change","N/A",IF(H29="New Tag Required",Lookup!F:F,IF(H29="Remove Old Sign",Lookup!F:F,IF(H29="N/A","N/A",""))))</f>
        <v/>
      </c>
      <c r="N29" s="63"/>
    </row>
    <row r="30" spans="1:15" x14ac:dyDescent="0.3">
      <c r="A30" s="54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4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4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4"/>
      <c r="C33" s="11"/>
      <c r="E33" s="30"/>
      <c r="F33" s="30"/>
      <c r="G33" s="30"/>
      <c r="K33" s="32"/>
      <c r="N33" s="32"/>
    </row>
    <row r="34" spans="1:14" ht="43.2" x14ac:dyDescent="0.3">
      <c r="A34" s="54"/>
      <c r="C34" s="11"/>
      <c r="E34" s="30"/>
      <c r="F34" s="30"/>
      <c r="G34" s="72" t="s">
        <v>46</v>
      </c>
      <c r="H34" s="73" t="s">
        <v>47</v>
      </c>
      <c r="J34" s="74" t="s">
        <v>41</v>
      </c>
      <c r="K34" s="10"/>
      <c r="L34" s="10"/>
      <c r="M34" s="74" t="s">
        <v>42</v>
      </c>
    </row>
    <row r="35" spans="1:14" ht="15" thickBot="1" x14ac:dyDescent="0.35">
      <c r="A35" s="54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4"/>
      <c r="C36" s="11"/>
      <c r="E36" s="30"/>
      <c r="F36" s="30"/>
      <c r="G36" s="30"/>
    </row>
    <row r="37" spans="1:14" x14ac:dyDescent="0.3">
      <c r="A37" s="54"/>
      <c r="C37" s="11"/>
      <c r="E37" s="30"/>
      <c r="F37" s="30"/>
      <c r="G37" s="30"/>
    </row>
    <row r="38" spans="1:14" x14ac:dyDescent="0.3">
      <c r="A38" s="54"/>
      <c r="C38" s="11"/>
      <c r="E38" s="30"/>
      <c r="F38" s="30"/>
      <c r="G38" s="30"/>
    </row>
    <row r="39" spans="1:14" x14ac:dyDescent="0.3">
      <c r="A39" s="54"/>
      <c r="C39" s="11"/>
      <c r="E39" s="30"/>
      <c r="F39" s="30"/>
      <c r="G39" s="30"/>
    </row>
    <row r="40" spans="1:14" x14ac:dyDescent="0.3">
      <c r="A40" s="54"/>
      <c r="C40" s="11"/>
      <c r="E40" s="30"/>
      <c r="F40" s="30"/>
      <c r="G40" s="30"/>
    </row>
    <row r="41" spans="1:14" x14ac:dyDescent="0.3">
      <c r="A41" s="54"/>
      <c r="C41" s="11"/>
      <c r="E41" s="30"/>
      <c r="F41" s="30"/>
      <c r="G41" s="30"/>
    </row>
    <row r="42" spans="1:14" x14ac:dyDescent="0.3">
      <c r="A42" s="54"/>
      <c r="C42" s="11"/>
      <c r="E42" s="30"/>
      <c r="F42" s="30"/>
      <c r="G42" s="30"/>
    </row>
    <row r="43" spans="1:14" x14ac:dyDescent="0.3">
      <c r="A43" s="55"/>
      <c r="C43" s="11"/>
      <c r="E43" s="30"/>
      <c r="F43" s="33"/>
      <c r="G43" s="30"/>
    </row>
    <row r="44" spans="1:14" x14ac:dyDescent="0.3">
      <c r="A44" s="55"/>
      <c r="C44" s="11"/>
      <c r="E44" s="30"/>
      <c r="F44" s="33"/>
      <c r="G44" s="30"/>
    </row>
    <row r="45" spans="1:14" x14ac:dyDescent="0.3">
      <c r="A45" s="55"/>
      <c r="C45" s="11"/>
      <c r="E45" s="30"/>
      <c r="F45" s="34"/>
      <c r="G45" s="30"/>
    </row>
    <row r="46" spans="1:14" x14ac:dyDescent="0.3">
      <c r="A46" s="54"/>
      <c r="C46" s="11"/>
      <c r="E46" s="30"/>
      <c r="F46" s="33"/>
      <c r="G46" s="30"/>
    </row>
    <row r="47" spans="1:14" x14ac:dyDescent="0.3">
      <c r="A47" s="54"/>
      <c r="C47" s="11"/>
      <c r="E47" s="30"/>
      <c r="F47" s="33"/>
      <c r="G47" s="30"/>
    </row>
    <row r="48" spans="1:14" x14ac:dyDescent="0.3">
      <c r="A48" s="56"/>
      <c r="C48" s="11"/>
      <c r="E48" s="30"/>
      <c r="F48" s="30"/>
      <c r="G48" s="30"/>
    </row>
    <row r="49" spans="1:7" x14ac:dyDescent="0.3">
      <c r="A49" s="56"/>
      <c r="C49" s="11"/>
      <c r="E49" s="30"/>
      <c r="F49" s="30"/>
      <c r="G49" s="30"/>
    </row>
    <row r="50" spans="1:7" x14ac:dyDescent="0.3">
      <c r="A50" s="56"/>
      <c r="C50" s="11"/>
      <c r="E50" s="30"/>
      <c r="F50" s="30"/>
      <c r="G50" s="30"/>
    </row>
    <row r="51" spans="1:7" x14ac:dyDescent="0.3">
      <c r="A51" s="56"/>
      <c r="C51" s="11"/>
      <c r="E51" s="30"/>
      <c r="F51" s="30"/>
      <c r="G51" s="30"/>
    </row>
    <row r="52" spans="1:7" x14ac:dyDescent="0.3">
      <c r="A52" s="56"/>
      <c r="C52" s="11"/>
      <c r="E52" s="30"/>
      <c r="F52" s="31"/>
      <c r="G52" s="30"/>
    </row>
    <row r="53" spans="1:7" x14ac:dyDescent="0.3">
      <c r="A53" s="56"/>
      <c r="C53" s="11"/>
      <c r="E53" s="30"/>
      <c r="F53" s="30"/>
      <c r="G53" s="30"/>
    </row>
    <row r="54" spans="1:7" x14ac:dyDescent="0.3">
      <c r="A54" s="56"/>
      <c r="C54" s="11"/>
      <c r="E54" s="30"/>
      <c r="F54" s="30"/>
      <c r="G54" s="30"/>
    </row>
    <row r="55" spans="1:7" x14ac:dyDescent="0.3">
      <c r="A55" s="54"/>
      <c r="C55" s="11"/>
      <c r="E55" s="30"/>
      <c r="F55" s="30"/>
      <c r="G55" s="30"/>
    </row>
    <row r="56" spans="1:7" x14ac:dyDescent="0.3">
      <c r="A56" s="54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4" priority="131" operator="containsText" text="New Tag Required">
      <formula>NOT(ISERROR(SEARCH("New Tag Required",G40)))</formula>
    </cfRule>
  </conditionalFormatting>
  <conditionalFormatting sqref="D40:D100 D6 D8">
    <cfRule type="containsText" dxfId="53" priority="130" operator="containsText" text="Yes">
      <formula>NOT(ISERROR(SEARCH("Yes",D6)))</formula>
    </cfRule>
  </conditionalFormatting>
  <conditionalFormatting sqref="H40:H100 H201:H422">
    <cfRule type="containsText" dxfId="52" priority="118" operator="containsText" text="New Sign Required">
      <formula>NOT(ISERROR(SEARCH("New Sign Required",H40)))</formula>
    </cfRule>
  </conditionalFormatting>
  <conditionalFormatting sqref="G40:G100">
    <cfRule type="containsText" dxfId="51" priority="117" operator="containsText" text="Action Required">
      <formula>NOT(ISERROR(SEARCH("Action Required",G40)))</formula>
    </cfRule>
  </conditionalFormatting>
  <conditionalFormatting sqref="H40:H100">
    <cfRule type="containsText" dxfId="50" priority="116" operator="containsText" text="Action Required">
      <formula>NOT(ISERROR(SEARCH("Action Required",H40)))</formula>
    </cfRule>
  </conditionalFormatting>
  <conditionalFormatting sqref="G6 G10:G33 G36:G39">
    <cfRule type="containsText" dxfId="49" priority="58" operator="containsText" text="New Tag Required">
      <formula>NOT(ISERROR(SEARCH("New Tag Required",G6)))</formula>
    </cfRule>
  </conditionalFormatting>
  <conditionalFormatting sqref="D12:D39">
    <cfRule type="containsText" dxfId="48" priority="57" operator="containsText" text="Yes">
      <formula>NOT(ISERROR(SEARCH("Yes",D12)))</formula>
    </cfRule>
  </conditionalFormatting>
  <conditionalFormatting sqref="H36:H39 H6:H33">
    <cfRule type="containsText" dxfId="47" priority="56" operator="containsText" text="New Sign Required">
      <formula>NOT(ISERROR(SEARCH("New Sign Required",H6)))</formula>
    </cfRule>
  </conditionalFormatting>
  <conditionalFormatting sqref="G6 G10:G33 G36:G39">
    <cfRule type="containsText" dxfId="46" priority="55" operator="containsText" text="Action Required">
      <formula>NOT(ISERROR(SEARCH("Action Required",G6)))</formula>
    </cfRule>
  </conditionalFormatting>
  <conditionalFormatting sqref="H36:H39 H6:H33">
    <cfRule type="containsText" dxfId="45" priority="54" operator="containsText" text="Action Required">
      <formula>NOT(ISERROR(SEARCH("Action Required",H6)))</formula>
    </cfRule>
  </conditionalFormatting>
  <conditionalFormatting sqref="G6">
    <cfRule type="containsText" dxfId="44" priority="53" operator="containsText" text="New Tag Required">
      <formula>NOT(ISERROR(SEARCH("New Tag Required",G6)))</formula>
    </cfRule>
  </conditionalFormatting>
  <conditionalFormatting sqref="D6">
    <cfRule type="containsText" dxfId="43" priority="52" operator="containsText" text="Yes">
      <formula>NOT(ISERROR(SEARCH("Yes",D6)))</formula>
    </cfRule>
  </conditionalFormatting>
  <conditionalFormatting sqref="G6">
    <cfRule type="containsText" dxfId="42" priority="51" operator="containsText" text="Action Required">
      <formula>NOT(ISERROR(SEARCH("Action Required",G6)))</formula>
    </cfRule>
  </conditionalFormatting>
  <conditionalFormatting sqref="D101:D200">
    <cfRule type="containsText" dxfId="41" priority="50" operator="containsText" text="Yes">
      <formula>NOT(ISERROR(SEARCH("Yes",D101)))</formula>
    </cfRule>
  </conditionalFormatting>
  <conditionalFormatting sqref="H101:H200">
    <cfRule type="containsText" dxfId="40" priority="49" operator="containsText" text="New Sign Required">
      <formula>NOT(ISERROR(SEARCH("New Sign Required",H101)))</formula>
    </cfRule>
  </conditionalFormatting>
  <conditionalFormatting sqref="G101:G200">
    <cfRule type="containsText" dxfId="39" priority="48" operator="containsText" text="Action Required">
      <formula>NOT(ISERROR(SEARCH("Action Required",G101)))</formula>
    </cfRule>
  </conditionalFormatting>
  <conditionalFormatting sqref="H101:H200">
    <cfRule type="containsText" dxfId="38" priority="47" operator="containsText" text="Action Required">
      <formula>NOT(ISERROR(SEARCH("Action Required",H101)))</formula>
    </cfRule>
  </conditionalFormatting>
  <conditionalFormatting sqref="G7">
    <cfRule type="containsText" dxfId="37" priority="32" operator="containsText" text="New Tag Required">
      <formula>NOT(ISERROR(SEARCH("New Tag Required",G7)))</formula>
    </cfRule>
  </conditionalFormatting>
  <conditionalFormatting sqref="G7">
    <cfRule type="containsText" dxfId="36" priority="30" operator="containsText" text="Action Required">
      <formula>NOT(ISERROR(SEARCH("Action Required",G7)))</formula>
    </cfRule>
  </conditionalFormatting>
  <conditionalFormatting sqref="G8">
    <cfRule type="containsText" dxfId="35" priority="28" operator="containsText" text="New Tag Required">
      <formula>NOT(ISERROR(SEARCH("New Tag Required",G8)))</formula>
    </cfRule>
  </conditionalFormatting>
  <conditionalFormatting sqref="G8">
    <cfRule type="containsText" dxfId="34" priority="26" operator="containsText" text="Action Required">
      <formula>NOT(ISERROR(SEARCH("Action Required",G8)))</formula>
    </cfRule>
  </conditionalFormatting>
  <conditionalFormatting sqref="J2:N2">
    <cfRule type="cellIs" dxfId="33" priority="24" operator="notEqual">
      <formula>0</formula>
    </cfRule>
  </conditionalFormatting>
  <conditionalFormatting sqref="J6:J32">
    <cfRule type="cellIs" dxfId="32" priority="23" operator="equal">
      <formula>0</formula>
    </cfRule>
  </conditionalFormatting>
  <conditionalFormatting sqref="M6:M32">
    <cfRule type="cellIs" dxfId="31" priority="22" operator="equal">
      <formula>0</formula>
    </cfRule>
  </conditionalFormatting>
  <conditionalFormatting sqref="J6:J32 M6:M32">
    <cfRule type="cellIs" dxfId="30" priority="19" operator="equal">
      <formula>"In Progress"</formula>
    </cfRule>
    <cfRule type="cellIs" dxfId="29" priority="20" operator="equal">
      <formula>"Log Issues"</formula>
    </cfRule>
    <cfRule type="cellIs" dxfId="28" priority="21" operator="equal">
      <formula>"N/A"</formula>
    </cfRule>
  </conditionalFormatting>
  <conditionalFormatting sqref="K6:L15">
    <cfRule type="expression" dxfId="27" priority="18">
      <formula>$J6="Log Issues"</formula>
    </cfRule>
  </conditionalFormatting>
  <conditionalFormatting sqref="N6:N15">
    <cfRule type="expression" dxfId="26" priority="17">
      <formula>$M6="Log Issues"</formula>
    </cfRule>
  </conditionalFormatting>
  <conditionalFormatting sqref="G9">
    <cfRule type="containsText" dxfId="25" priority="16" operator="containsText" text="New Tag Required">
      <formula>NOT(ISERROR(SEARCH("New Tag Required",G9)))</formula>
    </cfRule>
  </conditionalFormatting>
  <conditionalFormatting sqref="G9">
    <cfRule type="containsText" dxfId="24" priority="14" operator="containsText" text="Action Required">
      <formula>NOT(ISERROR(SEARCH("Action Required",G9)))</formula>
    </cfRule>
  </conditionalFormatting>
  <conditionalFormatting sqref="H1:H1048576">
    <cfRule type="containsText" dxfId="23" priority="11" operator="containsText" text="Remove Old Sign">
      <formula>NOT(ISERROR(SEARCH("Remove Old Sign",H1)))</formula>
    </cfRule>
    <cfRule type="containsText" dxfId="22" priority="12" operator="containsText" text="Move Sign to New Location">
      <formula>NOT(ISERROR(SEARCH("Move Sign to New Location",H1)))</formula>
    </cfRule>
  </conditionalFormatting>
  <conditionalFormatting sqref="G1:G1048576">
    <cfRule type="containsText" dxfId="21" priority="10" operator="containsText" text="Remove Old Tag">
      <formula>NOT(ISERROR(SEARCH("Remove Old Tag",G1)))</formula>
    </cfRule>
  </conditionalFormatting>
  <conditionalFormatting sqref="D7">
    <cfRule type="containsText" dxfId="20" priority="9" operator="containsText" text="Yes">
      <formula>NOT(ISERROR(SEARCH("Yes",D7)))</formula>
    </cfRule>
  </conditionalFormatting>
  <conditionalFormatting sqref="D7">
    <cfRule type="containsText" dxfId="19" priority="8" operator="containsText" text="Yes">
      <formula>NOT(ISERROR(SEARCH("Yes",D7)))</formula>
    </cfRule>
  </conditionalFormatting>
  <conditionalFormatting sqref="D8">
    <cfRule type="containsText" dxfId="18" priority="7" operator="containsText" text="Yes">
      <formula>NOT(ISERROR(SEARCH("Yes",D8)))</formula>
    </cfRule>
  </conditionalFormatting>
  <conditionalFormatting sqref="D9">
    <cfRule type="containsText" dxfId="17" priority="6" operator="containsText" text="Yes">
      <formula>NOT(ISERROR(SEARCH("Yes",D9)))</formula>
    </cfRule>
  </conditionalFormatting>
  <conditionalFormatting sqref="D9">
    <cfRule type="containsText" dxfId="16" priority="5" operator="containsText" text="Yes">
      <formula>NOT(ISERROR(SEARCH("Yes",D9)))</formula>
    </cfRule>
  </conditionalFormatting>
  <conditionalFormatting sqref="D10">
    <cfRule type="containsText" dxfId="15" priority="4" operator="containsText" text="Yes">
      <formula>NOT(ISERROR(SEARCH("Yes",D10)))</formula>
    </cfRule>
  </conditionalFormatting>
  <conditionalFormatting sqref="D10">
    <cfRule type="containsText" dxfId="14" priority="3" operator="containsText" text="Yes">
      <formula>NOT(ISERROR(SEARCH("Yes",D10)))</formula>
    </cfRule>
  </conditionalFormatting>
  <conditionalFormatting sqref="D11">
    <cfRule type="containsText" dxfId="13" priority="2" operator="containsText" text="Yes">
      <formula>NOT(ISERROR(SEARCH("Yes",D11)))</formula>
    </cfRule>
  </conditionalFormatting>
  <conditionalFormatting sqref="D11">
    <cfRule type="containsText" dxfId="12" priority="1" operator="containsText" text="Yes">
      <formula>NOT(ISERROR(SEARCH("Yes",D11)))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20" sqref="E20"/>
    </sheetView>
  </sheetViews>
  <sheetFormatPr defaultColWidth="9.109375" defaultRowHeight="14.4" x14ac:dyDescent="0.3"/>
  <cols>
    <col min="1" max="1" width="22.44140625" style="46" bestFit="1" customWidth="1"/>
    <col min="2" max="2" width="30.109375" style="46" customWidth="1"/>
    <col min="3" max="3" width="24" style="41" customWidth="1"/>
    <col min="4" max="4" width="14.33203125" style="41" bestFit="1" customWidth="1"/>
    <col min="5" max="5" width="18.6640625" style="41" bestFit="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0652</v>
      </c>
      <c r="C1" s="39"/>
      <c r="D1" s="17" t="s">
        <v>10</v>
      </c>
      <c r="E1" s="40">
        <f>'KD Changes'!G1</f>
        <v>42422</v>
      </c>
    </row>
    <row r="2" spans="1:10" ht="15" customHeight="1" x14ac:dyDescent="0.3">
      <c r="A2" s="43" t="s">
        <v>8</v>
      </c>
      <c r="B2" s="75" t="str">
        <f>VLOOKUP(B1,BuildingList!A:B,2,FALSE)</f>
        <v>Bosworth Hall</v>
      </c>
      <c r="C2" s="80"/>
      <c r="D2" s="44" t="s">
        <v>12</v>
      </c>
      <c r="E2" s="45" t="str">
        <f>'KD Changes'!G2</f>
        <v>Maureen Dreckman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8" t="s">
        <v>77</v>
      </c>
      <c r="B6" s="79" t="s">
        <v>76</v>
      </c>
      <c r="C6" s="41" t="s">
        <v>66</v>
      </c>
      <c r="G6" s="29"/>
      <c r="H6" s="29"/>
      <c r="I6" s="41"/>
      <c r="J6" s="41"/>
    </row>
    <row r="7" spans="1:10" x14ac:dyDescent="0.3">
      <c r="A7" s="41"/>
      <c r="B7" s="41"/>
      <c r="G7" s="29"/>
      <c r="H7" s="29"/>
      <c r="I7" s="41"/>
      <c r="J7" s="41"/>
    </row>
    <row r="8" spans="1:10" ht="15" customHeight="1" x14ac:dyDescent="0.3">
      <c r="A8" s="41"/>
      <c r="B8" s="41"/>
      <c r="G8" s="29"/>
      <c r="H8" s="29"/>
      <c r="I8" s="41"/>
      <c r="J8" s="41"/>
    </row>
    <row r="9" spans="1:10" x14ac:dyDescent="0.3">
      <c r="A9" s="41"/>
      <c r="B9" s="41"/>
      <c r="G9" s="29"/>
      <c r="H9" s="29"/>
      <c r="I9" s="41"/>
      <c r="J9" s="41"/>
    </row>
    <row r="10" spans="1:10" x14ac:dyDescent="0.3">
      <c r="A10" s="41"/>
      <c r="B10" s="41"/>
      <c r="F10" s="48"/>
      <c r="G10" s="29"/>
      <c r="H10" s="29"/>
    </row>
    <row r="11" spans="1:10" x14ac:dyDescent="0.3">
      <c r="A11" s="41"/>
      <c r="B11" s="41"/>
      <c r="F11" s="48"/>
      <c r="G11" s="29"/>
      <c r="H11" s="29"/>
    </row>
    <row r="12" spans="1:10" x14ac:dyDescent="0.3">
      <c r="A12" s="41"/>
      <c r="B12" s="41"/>
      <c r="F12" s="48"/>
      <c r="G12" s="29"/>
      <c r="H12" s="29"/>
    </row>
    <row r="13" spans="1:10" x14ac:dyDescent="0.3">
      <c r="A13" s="41"/>
      <c r="B13" s="41"/>
      <c r="F13" s="48"/>
      <c r="G13" s="29"/>
      <c r="H13" s="29"/>
    </row>
    <row r="14" spans="1:10" x14ac:dyDescent="0.3">
      <c r="A14" s="41"/>
      <c r="B14" s="41"/>
      <c r="F14" s="48"/>
      <c r="G14" s="29"/>
      <c r="H14" s="29"/>
    </row>
    <row r="15" spans="1:10" x14ac:dyDescent="0.3">
      <c r="A15" s="41"/>
      <c r="B15" s="41"/>
      <c r="F15" s="48"/>
      <c r="G15" s="29"/>
      <c r="H15" s="29"/>
    </row>
    <row r="16" spans="1:10" x14ac:dyDescent="0.3">
      <c r="A16" s="41"/>
      <c r="B16" s="41"/>
      <c r="F16" s="48"/>
      <c r="G16" s="29"/>
      <c r="H16" s="29"/>
    </row>
    <row r="17" spans="1:8" x14ac:dyDescent="0.3">
      <c r="A17" s="41"/>
      <c r="B17" s="41"/>
      <c r="F17" s="48"/>
      <c r="G17" s="29"/>
      <c r="H17" s="29"/>
    </row>
    <row r="18" spans="1:8" x14ac:dyDescent="0.3">
      <c r="A18" s="41"/>
      <c r="B18" s="41"/>
      <c r="F18" s="48"/>
      <c r="G18" s="29"/>
      <c r="H18" s="29"/>
    </row>
    <row r="19" spans="1:8" x14ac:dyDescent="0.3">
      <c r="A19" s="41"/>
      <c r="B19" s="41"/>
      <c r="F19" s="48"/>
      <c r="G19" s="29"/>
      <c r="H19" s="29"/>
    </row>
    <row r="20" spans="1:8" x14ac:dyDescent="0.3">
      <c r="A20" s="41"/>
      <c r="B20" s="41"/>
      <c r="F20" s="48"/>
      <c r="G20" s="29"/>
      <c r="H20" s="29"/>
    </row>
    <row r="21" spans="1:8" x14ac:dyDescent="0.3">
      <c r="A21" s="41"/>
      <c r="B21" s="41"/>
      <c r="F21" s="49"/>
      <c r="G21" s="29"/>
      <c r="H21" s="29"/>
    </row>
    <row r="22" spans="1:8" x14ac:dyDescent="0.3">
      <c r="A22" s="41"/>
      <c r="B22" s="41"/>
      <c r="F22" s="48"/>
      <c r="G22" s="29"/>
      <c r="H22" s="29"/>
    </row>
    <row r="23" spans="1:8" x14ac:dyDescent="0.3">
      <c r="A23" s="41"/>
      <c r="B23" s="41"/>
      <c r="F23" s="48"/>
      <c r="G23" s="29"/>
      <c r="H23" s="29"/>
    </row>
    <row r="24" spans="1:8" x14ac:dyDescent="0.3">
      <c r="A24" s="41"/>
      <c r="B24" s="41"/>
      <c r="F24" s="48"/>
      <c r="G24" s="29"/>
      <c r="H24" s="29"/>
    </row>
    <row r="25" spans="1:8" x14ac:dyDescent="0.3">
      <c r="A25" s="41"/>
      <c r="B25" s="41"/>
      <c r="F25" s="48"/>
      <c r="G25" s="29"/>
      <c r="H25" s="29"/>
    </row>
    <row r="26" spans="1:8" x14ac:dyDescent="0.3">
      <c r="A26" s="41"/>
      <c r="B26" s="41"/>
      <c r="F26" s="48"/>
      <c r="G26" s="29"/>
      <c r="H26" s="29"/>
    </row>
    <row r="27" spans="1:8" x14ac:dyDescent="0.3">
      <c r="A27" s="41"/>
      <c r="B27" s="41"/>
      <c r="F27" s="48"/>
      <c r="G27" s="29"/>
      <c r="H27" s="29"/>
    </row>
    <row r="28" spans="1:8" x14ac:dyDescent="0.3">
      <c r="A28" s="41"/>
      <c r="B28" s="41"/>
      <c r="F28" s="48"/>
      <c r="G28" s="29"/>
      <c r="H28" s="29"/>
    </row>
    <row r="29" spans="1:8" x14ac:dyDescent="0.3">
      <c r="A29" s="41"/>
      <c r="B29" s="41"/>
      <c r="F29" s="48"/>
      <c r="G29" s="29"/>
      <c r="H29" s="29"/>
    </row>
    <row r="30" spans="1:8" x14ac:dyDescent="0.3">
      <c r="A30" s="41"/>
      <c r="B30" s="41"/>
      <c r="F30" s="48"/>
      <c r="G30" s="29"/>
      <c r="H30" s="29"/>
    </row>
    <row r="31" spans="1:8" x14ac:dyDescent="0.3">
      <c r="A31" s="47"/>
      <c r="E31" s="48"/>
      <c r="F31" s="48"/>
      <c r="G31" s="29"/>
      <c r="H31" s="29"/>
    </row>
    <row r="32" spans="1:8" x14ac:dyDescent="0.3">
      <c r="A32" s="47"/>
      <c r="E32" s="48"/>
      <c r="F32" s="48"/>
      <c r="G32" s="29"/>
      <c r="H32" s="29"/>
    </row>
    <row r="33" spans="1:8" x14ac:dyDescent="0.3">
      <c r="A33" s="47"/>
      <c r="E33" s="48"/>
      <c r="F33" s="48"/>
      <c r="G33" s="29"/>
      <c r="H33" s="29"/>
    </row>
    <row r="34" spans="1:8" x14ac:dyDescent="0.3">
      <c r="A34" s="47"/>
      <c r="E34" s="48"/>
      <c r="F34" s="48"/>
      <c r="G34" s="29"/>
      <c r="H34" s="29"/>
    </row>
    <row r="35" spans="1:8" x14ac:dyDescent="0.3">
      <c r="A35" s="47"/>
      <c r="E35" s="48"/>
      <c r="F35" s="48"/>
      <c r="G35" s="29"/>
      <c r="H35" s="29"/>
    </row>
    <row r="36" spans="1:8" x14ac:dyDescent="0.3">
      <c r="A36" s="47"/>
      <c r="E36" s="48"/>
      <c r="F36" s="48"/>
      <c r="G36" s="29"/>
      <c r="H36" s="29"/>
    </row>
    <row r="37" spans="1:8" x14ac:dyDescent="0.3">
      <c r="A37" s="47"/>
      <c r="E37" s="48"/>
      <c r="F37" s="48"/>
      <c r="G37" s="29"/>
      <c r="H37" s="29"/>
    </row>
    <row r="38" spans="1:8" x14ac:dyDescent="0.3">
      <c r="A38" s="47"/>
      <c r="E38" s="48"/>
      <c r="F38" s="48"/>
      <c r="G38" s="29"/>
      <c r="H38" s="29"/>
    </row>
    <row r="39" spans="1:8" x14ac:dyDescent="0.3">
      <c r="A39" s="47"/>
      <c r="E39" s="48"/>
      <c r="F39" s="48"/>
      <c r="G39" s="48"/>
    </row>
    <row r="40" spans="1:8" x14ac:dyDescent="0.3">
      <c r="A40" s="47"/>
      <c r="E40" s="48"/>
      <c r="F40" s="48"/>
      <c r="G40" s="48"/>
    </row>
    <row r="41" spans="1:8" x14ac:dyDescent="0.3">
      <c r="A41" s="50"/>
      <c r="E41" s="48"/>
      <c r="F41" s="51"/>
      <c r="G41" s="48"/>
    </row>
    <row r="42" spans="1:8" x14ac:dyDescent="0.3">
      <c r="A42" s="50"/>
      <c r="E42" s="48"/>
      <c r="F42" s="51"/>
      <c r="G42" s="48"/>
    </row>
    <row r="43" spans="1:8" x14ac:dyDescent="0.3">
      <c r="A43" s="50"/>
      <c r="E43" s="48"/>
      <c r="F43" s="52"/>
      <c r="G43" s="48"/>
    </row>
    <row r="44" spans="1:8" x14ac:dyDescent="0.3">
      <c r="A44" s="47"/>
      <c r="E44" s="48"/>
      <c r="F44" s="51"/>
      <c r="G44" s="48"/>
    </row>
    <row r="45" spans="1:8" x14ac:dyDescent="0.3">
      <c r="A45" s="47"/>
      <c r="E45" s="48"/>
      <c r="F45" s="51"/>
      <c r="G45" s="48"/>
    </row>
    <row r="46" spans="1:8" x14ac:dyDescent="0.3">
      <c r="A46" s="53"/>
      <c r="E46" s="48"/>
      <c r="F46" s="48"/>
      <c r="G46" s="48"/>
    </row>
    <row r="47" spans="1:8" x14ac:dyDescent="0.3">
      <c r="A47" s="53"/>
      <c r="E47" s="48"/>
      <c r="F47" s="48"/>
      <c r="G47" s="48"/>
    </row>
    <row r="48" spans="1:8" x14ac:dyDescent="0.3">
      <c r="A48" s="53"/>
      <c r="E48" s="48"/>
      <c r="F48" s="48"/>
      <c r="G48" s="48"/>
    </row>
    <row r="49" spans="1:7" x14ac:dyDescent="0.3">
      <c r="A49" s="53"/>
      <c r="E49" s="48"/>
      <c r="F49" s="48"/>
      <c r="G49" s="48"/>
    </row>
    <row r="50" spans="1:7" x14ac:dyDescent="0.3">
      <c r="A50" s="53"/>
      <c r="C50" s="42"/>
      <c r="E50" s="48"/>
      <c r="F50" s="49"/>
      <c r="G50" s="48"/>
    </row>
    <row r="51" spans="1:7" x14ac:dyDescent="0.3">
      <c r="A51" s="53"/>
      <c r="C51" s="42"/>
      <c r="E51" s="48"/>
      <c r="F51" s="48"/>
      <c r="G51" s="48"/>
    </row>
    <row r="52" spans="1:7" x14ac:dyDescent="0.3">
      <c r="A52" s="53"/>
      <c r="C52" s="42"/>
      <c r="E52" s="48"/>
      <c r="F52" s="48"/>
      <c r="G52" s="48"/>
    </row>
    <row r="53" spans="1:7" x14ac:dyDescent="0.3">
      <c r="A53" s="47"/>
      <c r="C53" s="42"/>
      <c r="E53" s="48"/>
      <c r="F53" s="48"/>
      <c r="G53" s="48"/>
    </row>
    <row r="54" spans="1:7" x14ac:dyDescent="0.3">
      <c r="A54" s="47"/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 t="str">
        <f>([3]UKBuilding_List!A368)</f>
        <v>0679</v>
      </c>
      <c r="B368" s="3" t="str">
        <f>VLOOKUP(A368,[3]UKBuilding_List!$A$1:$D$376,3,FALSE)</f>
        <v>Research Building #2</v>
      </c>
      <c r="C368" s="1"/>
    </row>
    <row r="369" spans="1:3" x14ac:dyDescent="0.3">
      <c r="A369" s="2" t="str">
        <f>([3]UKBuilding_List!A369)</f>
        <v>0683</v>
      </c>
      <c r="B369" s="3" t="str">
        <f>VLOOKUP(A369,[3]UKBuilding_List!$A$1:$D$376,3,FALSE)</f>
        <v>139 State St</v>
      </c>
      <c r="C369" s="1"/>
    </row>
    <row r="370" spans="1:3" x14ac:dyDescent="0.3">
      <c r="A370" s="2">
        <f>([3]UKBuilding_List!A370)</f>
        <v>1200</v>
      </c>
      <c r="B370" s="3" t="str">
        <f>VLOOKUP(A370,[3]UKBuilding_List!$A$1:$D$376,3,FALSE)</f>
        <v>Electric Substation #1</v>
      </c>
      <c r="C370" s="1"/>
    </row>
    <row r="371" spans="1:3" x14ac:dyDescent="0.3">
      <c r="A371" s="2">
        <f>([3]UKBuilding_List!A371)</f>
        <v>1201</v>
      </c>
      <c r="B371" s="3" t="str">
        <f>VLOOKUP(A371,[3]UKBuilding_List!$A$1:$D$376,3,FALSE)</f>
        <v>Electric Substation #3</v>
      </c>
      <c r="C371" s="1"/>
    </row>
    <row r="372" spans="1:3" x14ac:dyDescent="0.3">
      <c r="A372" s="2" t="str">
        <f>([3]UKBuilding_List!A372)</f>
        <v>8633</v>
      </c>
      <c r="B372" s="3" t="str">
        <f>VLOOKUP(A372,[3]UKBuilding_List!$A$1:$D$376,3,FALSE)</f>
        <v>UK HealthCare Good Samaritan Hospital</v>
      </c>
      <c r="C372" s="1"/>
    </row>
    <row r="373" spans="1:3" x14ac:dyDescent="0.3">
      <c r="A373" s="2" t="str">
        <f>([3]UKBuilding_List!A373)</f>
        <v>9127</v>
      </c>
      <c r="B373" s="3" t="str">
        <f>VLOOKUP(A373,[3]UKBuilding_List!$A$1:$D$376,3,FALSE)</f>
        <v>1101 S. Limestone</v>
      </c>
      <c r="C373" s="1"/>
    </row>
    <row r="374" spans="1:3" x14ac:dyDescent="0.3">
      <c r="A374" s="2">
        <f>([3]UKBuilding_List!A374)</f>
        <v>9813</v>
      </c>
      <c r="B374" s="3" t="str">
        <f>VLOOKUP(A374,[3]UKBuilding_List!$A$1:$D$376,3,FALSE)</f>
        <v>Child Development Center of the Bluegrass, Inc.</v>
      </c>
      <c r="C374" s="1"/>
    </row>
    <row r="375" spans="1:3" x14ac:dyDescent="0.3">
      <c r="A375" s="2" t="str">
        <f>([3]UKBuilding_List!A375)</f>
        <v>9853</v>
      </c>
      <c r="B375" s="3" t="str">
        <f>VLOOKUP(A375,[3]UKBuilding_List!$A$1:$D$376,3,FALSE)</f>
        <v>Shriners Hospitals for Children Medical Center - Lexington</v>
      </c>
      <c r="C375" s="1"/>
    </row>
    <row r="376" spans="1:3" x14ac:dyDescent="0.3">
      <c r="A376" s="2" t="str">
        <f>([3]UKBuilding_List!A376)</f>
        <v>9854</v>
      </c>
      <c r="B376" s="3" t="str">
        <f>VLOOKUP(A376,[3]UKBuilding_List!$A$1:$D$376,3,FALSE)</f>
        <v>Anthropology Research Building</v>
      </c>
      <c r="C376" s="1"/>
    </row>
    <row r="377" spans="1:3" x14ac:dyDescent="0.3">
      <c r="A377" s="2" t="str">
        <f>([3]UKBuilding_List!A377)</f>
        <v>9925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>9983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2016-03-14T15:42:16Z</dcterms:modified>
</cp:coreProperties>
</file>