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651\"/>
    </mc:Choice>
  </mc:AlternateContent>
  <bookViews>
    <workbookView xWindow="396" yWindow="456" windowWidth="22992" windowHeight="9528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<sst xmlns="http://schemas.openxmlformats.org/spreadsheetml/2006/main" count="101" uniqueCount="84">
  <si>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</si>
  <si>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</si>
  <si>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</si>
  <si>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</si>
  <si>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</si>
  <si>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</si>
  <si>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</si>
  <si>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</si>
  <si>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</si>
  <si>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</si>
  <si>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</si>
  <si>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</si>
  <si>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</si>
  <si>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</si>
  <si>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</si>
  <si>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</si>
  <si>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</si>
  <si>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</si>
  <si>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</si>
  <si>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</si>
  <si>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</si>
  <si>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</si>
  <si>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</si>
  <si>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</si>
  <si>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</si>
  <si>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</si>
  <si>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</si>
  <si>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</si>
  <si>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</si>
  <si>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</si>
  <si>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</si>
  <si>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</si>
  <si>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</si>
  <si>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</si>
  <si>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</si>
  <si>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</si>
  <si>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</si>
  <si>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</si>
  <si>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</si>
  <si>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</si>
  <si>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</si>
  <si>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</si>
  <si>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</si>
  <si>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</si>
  <si>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</si>
  <si>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</si>
  <si>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</si>
  <si>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</si>
  <si>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</si>
  <si>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</si>
  <si>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</si>
  <si>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</si>
  <si>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</si>
  <si>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</si>
  <si>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</si>
  <si>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</si>
  <si>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</si>
  <si>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</si>
  <si>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</si>
  <si>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</si>
  <si>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</si>
  <si>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</si>
  <si>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</si>
  <si>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</si>
  <si>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</si>
  <si>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</si>
  <si>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</si>
  <si>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</si>
  <si>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</si>
  <si>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</si>
  <si>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</si>
  <si>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</si>
  <si>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</si>
  <si>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</si>
  <si>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</si>
  <si>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0651</t>
  </si>
  <si>
    <t>LX-0651-02-RF0215</t>
  </si>
  <si>
    <t>LX-0651-02-RF0216</t>
  </si>
  <si>
    <t>LX-0651-02-RF0217</t>
  </si>
  <si>
    <t>Mandrell Hall</t>
  </si>
  <si>
    <t>Mandrell Hall - South Colonade Roof</t>
  </si>
  <si>
    <t>Mandrell Hall - Colonade to Bldg 100 Rf</t>
  </si>
  <si>
    <t>Mandrell Hall - Flat East Roof</t>
  </si>
  <si>
    <t>Additions to Roof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</si>
</sst>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 t="str">
            <v>0679</v>
          </cell>
          <cell r="B368">
            <v>679</v>
          </cell>
          <cell r="C368" t="str">
            <v>Research Building #2</v>
          </cell>
          <cell r="D368" t="str">
            <v>Research Building #2</v>
          </cell>
        </row>
        <row r="369">
          <cell r="A369" t="str">
            <v>0683</v>
          </cell>
          <cell r="B369">
            <v>683</v>
          </cell>
          <cell r="C369" t="str">
            <v>139 State St</v>
          </cell>
          <cell r="D369" t="str">
            <v>139 State St</v>
          </cell>
        </row>
        <row r="370">
          <cell r="A370">
            <v>1200</v>
          </cell>
          <cell r="B370">
            <v>1200</v>
          </cell>
          <cell r="C370" t="str">
            <v>Electric Substation #1</v>
          </cell>
          <cell r="D370" t="str">
            <v>Electric Substation #1</v>
          </cell>
        </row>
        <row r="371">
          <cell r="A371">
            <v>1201</v>
          </cell>
          <cell r="B371">
            <v>1201</v>
          </cell>
          <cell r="C371" t="str">
            <v>Electric Substation #3</v>
          </cell>
          <cell r="D371" t="str">
            <v>Electric Substation #3</v>
          </cell>
        </row>
        <row r="372">
          <cell r="A372" t="str">
            <v>8633</v>
          </cell>
          <cell r="B372">
            <v>8633</v>
          </cell>
          <cell r="C372" t="str">
            <v>UK HealthCare Good Samaritan Hospital</v>
          </cell>
          <cell r="D372" t="str">
            <v>UK HealthCare Good Samaritan Hospital</v>
          </cell>
        </row>
        <row r="373">
          <cell r="A373" t="str">
            <v>9127</v>
          </cell>
          <cell r="B373">
            <v>9127</v>
          </cell>
          <cell r="C373" t="str">
            <v>1101 S. Limestone</v>
          </cell>
          <cell r="D373" t="str">
            <v>1101 S. Limestone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I17" sqref="I17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7" width="19.109375" style="16" customWidth="1"/>
    <col min="8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6" t="s">
        <v>7</v>
      </c>
      <c r="B1" s="77" t="s">
        <v>75</v>
      </c>
      <c r="C1" s="77"/>
      <c r="F1" s="68" t="s">
        <v>10</v>
      </c>
      <c r="G1" s="18">
        <v>42422</v>
      </c>
      <c r="J1" s="70" t="s">
        <v>34</v>
      </c>
      <c r="K1" s="70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7" t="s">
        <v>8</v>
      </c>
      <c r="B2" s="78" t="str">
        <f>VLOOKUP(B1,BuildingList!A:B,2,FALSE)</f>
        <v>Mandrell Hall</v>
      </c>
      <c r="C2" s="78"/>
      <c r="F2" s="69" t="s">
        <v>12</v>
      </c>
      <c r="G2" s="22" t="s">
        <v>74</v>
      </c>
      <c r="J2" s="15">
        <f>G35-J35</f>
        <v>0</v>
      </c>
      <c r="K2" s="15">
        <f>H35-M35</f>
        <v>0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37</v>
      </c>
      <c r="K5" s="73" t="s">
        <v>38</v>
      </c>
      <c r="L5" s="73" t="s">
        <v>39</v>
      </c>
      <c r="M5" s="73" t="s">
        <v>40</v>
      </c>
      <c r="N5" s="73" t="s">
        <v>38</v>
      </c>
      <c r="O5" s="73" t="s">
        <v>39</v>
      </c>
    </row>
    <row r="6" spans="1:16" s="41" customFormat="1" ht="15" thickTop="1" x14ac:dyDescent="0.3">
      <c r="A6" s="48"/>
      <c r="B6" s="48"/>
      <c r="C6" s="42"/>
      <c r="E6" s="50"/>
      <c r="F6" s="50"/>
      <c r="G6" s="50"/>
      <c r="I6" s="42" t="s">
        <v>83</v>
      </c>
      <c r="J6" s="59" t="str">
        <f>IF(G6="No Change","N/A",IF(G6="New Tag Required",Lookup!F:F,IF(G6="Remove Old Tag",Lookup!F:F,IF(G6="N/A","N/A",""))))</f>
        <v/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3">
      <c r="A7" s="48"/>
      <c r="B7" s="48"/>
      <c r="C7" s="42"/>
      <c r="E7" s="50"/>
      <c r="F7" s="50"/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33" customHeight="1" x14ac:dyDescent="0.3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3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3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3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3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3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3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3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3">
      <c r="A20" s="63"/>
      <c r="B20" s="48"/>
      <c r="C20" s="42"/>
      <c r="E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3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3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3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3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3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3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3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3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3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3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3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3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" thickBot="1" x14ac:dyDescent="0.35">
      <c r="A33" s="56"/>
      <c r="C33" s="11"/>
      <c r="E33" s="30"/>
      <c r="F33" s="30"/>
      <c r="G33" s="30"/>
      <c r="K33" s="32"/>
      <c r="N33" s="32"/>
    </row>
    <row r="34" spans="1:14" ht="43.2" x14ac:dyDescent="0.3">
      <c r="A34" s="56"/>
      <c r="C34" s="11"/>
      <c r="E34" s="30"/>
      <c r="F34" s="30"/>
      <c r="G34" s="74" t="s">
        <v>46</v>
      </c>
      <c r="H34" s="75" t="s">
        <v>47</v>
      </c>
      <c r="J34" s="76" t="s">
        <v>41</v>
      </c>
      <c r="K34" s="10"/>
      <c r="L34" s="10"/>
      <c r="M34" s="76" t="s">
        <v>42</v>
      </c>
    </row>
    <row r="35" spans="1:14" ht="15" thickBot="1" x14ac:dyDescent="0.35">
      <c r="A35" s="56"/>
      <c r="C35" s="11"/>
      <c r="E35" s="30"/>
      <c r="F35" s="30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56"/>
      <c r="C36" s="11"/>
      <c r="E36" s="30"/>
      <c r="F36" s="30"/>
      <c r="G36" s="30"/>
    </row>
    <row r="37" spans="1:14" x14ac:dyDescent="0.3">
      <c r="A37" s="56"/>
      <c r="C37" s="11"/>
      <c r="E37" s="30"/>
      <c r="F37" s="30"/>
      <c r="G37" s="30"/>
    </row>
    <row r="38" spans="1:14" x14ac:dyDescent="0.3">
      <c r="A38" s="56"/>
      <c r="C38" s="11"/>
      <c r="E38" s="30"/>
      <c r="F38" s="30"/>
      <c r="G38" s="30"/>
    </row>
    <row r="39" spans="1:14" x14ac:dyDescent="0.3">
      <c r="A39" s="56"/>
      <c r="C39" s="11"/>
      <c r="E39" s="30"/>
      <c r="F39" s="30"/>
      <c r="G39" s="30"/>
    </row>
    <row r="40" spans="1:14" x14ac:dyDescent="0.3">
      <c r="A40" s="56"/>
      <c r="C40" s="11"/>
      <c r="E40" s="30"/>
      <c r="F40" s="30"/>
      <c r="G40" s="30"/>
    </row>
    <row r="41" spans="1:14" x14ac:dyDescent="0.3">
      <c r="A41" s="56"/>
      <c r="C41" s="11"/>
      <c r="E41" s="30"/>
      <c r="F41" s="30"/>
      <c r="G41" s="30"/>
    </row>
    <row r="42" spans="1:14" x14ac:dyDescent="0.3">
      <c r="A42" s="56"/>
      <c r="C42" s="11"/>
      <c r="E42" s="30"/>
      <c r="F42" s="30"/>
      <c r="G42" s="30"/>
    </row>
    <row r="43" spans="1:14" x14ac:dyDescent="0.3">
      <c r="A43" s="57"/>
      <c r="C43" s="11"/>
      <c r="E43" s="30"/>
      <c r="F43" s="33"/>
      <c r="G43" s="30"/>
    </row>
    <row r="44" spans="1:14" x14ac:dyDescent="0.3">
      <c r="A44" s="57"/>
      <c r="C44" s="11"/>
      <c r="E44" s="30"/>
      <c r="F44" s="33"/>
      <c r="G44" s="30"/>
    </row>
    <row r="45" spans="1:14" x14ac:dyDescent="0.3">
      <c r="A45" s="57"/>
      <c r="C45" s="11"/>
      <c r="E45" s="30"/>
      <c r="F45" s="34"/>
      <c r="G45" s="30"/>
    </row>
    <row r="46" spans="1:14" x14ac:dyDescent="0.3">
      <c r="A46" s="56"/>
      <c r="C46" s="11"/>
      <c r="E46" s="30"/>
      <c r="F46" s="33"/>
      <c r="G46" s="30"/>
    </row>
    <row r="47" spans="1:14" x14ac:dyDescent="0.3">
      <c r="A47" s="56"/>
      <c r="C47" s="11"/>
      <c r="E47" s="30"/>
      <c r="F47" s="33"/>
      <c r="G47" s="30"/>
    </row>
    <row r="48" spans="1:14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0"/>
      <c r="G51" s="30"/>
    </row>
    <row r="52" spans="1:7" x14ac:dyDescent="0.3">
      <c r="A52" s="58"/>
      <c r="C52" s="11"/>
      <c r="E52" s="30"/>
      <c r="F52" s="31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8"/>
      <c r="C54" s="11"/>
      <c r="E54" s="30"/>
      <c r="F54" s="30"/>
      <c r="G54" s="30"/>
    </row>
    <row r="55" spans="1:7" x14ac:dyDescent="0.3">
      <c r="A55" s="56"/>
      <c r="C55" s="11"/>
      <c r="E55" s="30"/>
      <c r="F55" s="30"/>
      <c r="G55" s="30"/>
    </row>
    <row r="56" spans="1:7" x14ac:dyDescent="0.3">
      <c r="A56" s="5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72" priority="143" operator="containsText" text="New Tag Required">
      <formula>NOT(ISERROR(SEARCH("New Tag Required",G40)))</formula>
    </cfRule>
  </conditionalFormatting>
  <conditionalFormatting sqref="D40:D100 D6 D8">
    <cfRule type="containsText" dxfId="71" priority="142" operator="containsText" text="Yes">
      <formula>NOT(ISERROR(SEARCH("Yes",D6)))</formula>
    </cfRule>
  </conditionalFormatting>
  <conditionalFormatting sqref="H40:H100 H201:H422">
    <cfRule type="containsText" dxfId="70" priority="130" operator="containsText" text="New Sign Required">
      <formula>NOT(ISERROR(SEARCH("New Sign Required",H40)))</formula>
    </cfRule>
  </conditionalFormatting>
  <conditionalFormatting sqref="G40:G100">
    <cfRule type="containsText" dxfId="69" priority="129" operator="containsText" text="Action Required">
      <formula>NOT(ISERROR(SEARCH("Action Required",G40)))</formula>
    </cfRule>
  </conditionalFormatting>
  <conditionalFormatting sqref="H40:H100">
    <cfRule type="containsText" dxfId="68" priority="128" operator="containsText" text="Action Required">
      <formula>NOT(ISERROR(SEARCH("Action Required",H40)))</formula>
    </cfRule>
  </conditionalFormatting>
  <conditionalFormatting sqref="G6 G10:G33 G36:G39">
    <cfRule type="containsText" dxfId="67" priority="70" operator="containsText" text="New Tag Required">
      <formula>NOT(ISERROR(SEARCH("New Tag Required",G6)))</formula>
    </cfRule>
  </conditionalFormatting>
  <conditionalFormatting sqref="D18:D39">
    <cfRule type="containsText" dxfId="66" priority="69" operator="containsText" text="Yes">
      <formula>NOT(ISERROR(SEARCH("Yes",D18)))</formula>
    </cfRule>
  </conditionalFormatting>
  <conditionalFormatting sqref="H6 H36:H39 H10:H33">
    <cfRule type="containsText" dxfId="65" priority="68" operator="containsText" text="New Sign Required">
      <formula>NOT(ISERROR(SEARCH("New Sign Required",H6)))</formula>
    </cfRule>
  </conditionalFormatting>
  <conditionalFormatting sqref="G6 G10:G33 G36:G39">
    <cfRule type="containsText" dxfId="64" priority="67" operator="containsText" text="Action Required">
      <formula>NOT(ISERROR(SEARCH("Action Required",G6)))</formula>
    </cfRule>
  </conditionalFormatting>
  <conditionalFormatting sqref="H6 H36:H39 H10:H33">
    <cfRule type="containsText" dxfId="63" priority="66" operator="containsText" text="Action Required">
      <formula>NOT(ISERROR(SEARCH("Action Required",H6)))</formula>
    </cfRule>
  </conditionalFormatting>
  <conditionalFormatting sqref="G6">
    <cfRule type="containsText" dxfId="62" priority="65" operator="containsText" text="New Tag Required">
      <formula>NOT(ISERROR(SEARCH("New Tag Required",G6)))</formula>
    </cfRule>
  </conditionalFormatting>
  <conditionalFormatting sqref="D6">
    <cfRule type="containsText" dxfId="61" priority="64" operator="containsText" text="Yes">
      <formula>NOT(ISERROR(SEARCH("Yes",D6)))</formula>
    </cfRule>
  </conditionalFormatting>
  <conditionalFormatting sqref="G6">
    <cfRule type="containsText" dxfId="60" priority="63" operator="containsText" text="Action Required">
      <formula>NOT(ISERROR(SEARCH("Action Required",G6)))</formula>
    </cfRule>
  </conditionalFormatting>
  <conditionalFormatting sqref="D101:D200">
    <cfRule type="containsText" dxfId="59" priority="62" operator="containsText" text="Yes">
      <formula>NOT(ISERROR(SEARCH("Yes",D101)))</formula>
    </cfRule>
  </conditionalFormatting>
  <conditionalFormatting sqref="H101:H200">
    <cfRule type="containsText" dxfId="58" priority="61" operator="containsText" text="New Sign Required">
      <formula>NOT(ISERROR(SEARCH("New Sign Required",H101)))</formula>
    </cfRule>
  </conditionalFormatting>
  <conditionalFormatting sqref="G101:G200">
    <cfRule type="containsText" dxfId="57" priority="60" operator="containsText" text="Action Required">
      <formula>NOT(ISERROR(SEARCH("Action Required",G101)))</formula>
    </cfRule>
  </conditionalFormatting>
  <conditionalFormatting sqref="H101:H200">
    <cfRule type="containsText" dxfId="56" priority="59" operator="containsText" text="Action Required">
      <formula>NOT(ISERROR(SEARCH("Action Required",H101)))</formula>
    </cfRule>
  </conditionalFormatting>
  <conditionalFormatting sqref="G7">
    <cfRule type="containsText" dxfId="55" priority="44" operator="containsText" text="New Tag Required">
      <formula>NOT(ISERROR(SEARCH("New Tag Required",G7)))</formula>
    </cfRule>
  </conditionalFormatting>
  <conditionalFormatting sqref="H7">
    <cfRule type="containsText" dxfId="54" priority="43" operator="containsText" text="New Sign Required">
      <formula>NOT(ISERROR(SEARCH("New Sign Required",H7)))</formula>
    </cfRule>
  </conditionalFormatting>
  <conditionalFormatting sqref="G7">
    <cfRule type="containsText" dxfId="53" priority="42" operator="containsText" text="Action Required">
      <formula>NOT(ISERROR(SEARCH("Action Required",G7)))</formula>
    </cfRule>
  </conditionalFormatting>
  <conditionalFormatting sqref="H7">
    <cfRule type="containsText" dxfId="52" priority="41" operator="containsText" text="Action Required">
      <formula>NOT(ISERROR(SEARCH("Action Required",H7)))</formula>
    </cfRule>
  </conditionalFormatting>
  <conditionalFormatting sqref="G8">
    <cfRule type="containsText" dxfId="51" priority="40" operator="containsText" text="New Tag Required">
      <formula>NOT(ISERROR(SEARCH("New Tag Required",G8)))</formula>
    </cfRule>
  </conditionalFormatting>
  <conditionalFormatting sqref="H8">
    <cfRule type="containsText" dxfId="50" priority="39" operator="containsText" text="New Sign Required">
      <formula>NOT(ISERROR(SEARCH("New Sign Required",H8)))</formula>
    </cfRule>
  </conditionalFormatting>
  <conditionalFormatting sqref="G8">
    <cfRule type="containsText" dxfId="49" priority="38" operator="containsText" text="Action Required">
      <formula>NOT(ISERROR(SEARCH("Action Required",G8)))</formula>
    </cfRule>
  </conditionalFormatting>
  <conditionalFormatting sqref="H8">
    <cfRule type="containsText" dxfId="48" priority="37" operator="containsText" text="Action Required">
      <formula>NOT(ISERROR(SEARCH("Action Required",H8)))</formula>
    </cfRule>
  </conditionalFormatting>
  <conditionalFormatting sqref="J2:N2">
    <cfRule type="cellIs" dxfId="47" priority="36" operator="notEqual">
      <formula>0</formula>
    </cfRule>
  </conditionalFormatting>
  <conditionalFormatting sqref="J6:J32">
    <cfRule type="cellIs" dxfId="46" priority="35" operator="equal">
      <formula>0</formula>
    </cfRule>
  </conditionalFormatting>
  <conditionalFormatting sqref="M6:M32">
    <cfRule type="cellIs" dxfId="45" priority="34" operator="equal">
      <formula>0</formula>
    </cfRule>
  </conditionalFormatting>
  <conditionalFormatting sqref="J6:J32 M6:M32">
    <cfRule type="cellIs" dxfId="44" priority="31" operator="equal">
      <formula>"In Progress"</formula>
    </cfRule>
    <cfRule type="cellIs" dxfId="43" priority="32" operator="equal">
      <formula>"Log Issues"</formula>
    </cfRule>
    <cfRule type="cellIs" dxfId="42" priority="33" operator="equal">
      <formula>"N/A"</formula>
    </cfRule>
  </conditionalFormatting>
  <conditionalFormatting sqref="K6:L15">
    <cfRule type="expression" dxfId="41" priority="30">
      <formula>$J6="Log Issues"</formula>
    </cfRule>
  </conditionalFormatting>
  <conditionalFormatting sqref="N6:N15">
    <cfRule type="expression" dxfId="40" priority="29">
      <formula>$M6="Log Issues"</formula>
    </cfRule>
  </conditionalFormatting>
  <conditionalFormatting sqref="G9">
    <cfRule type="containsText" dxfId="39" priority="28" operator="containsText" text="New Tag Required">
      <formula>NOT(ISERROR(SEARCH("New Tag Required",G9)))</formula>
    </cfRule>
  </conditionalFormatting>
  <conditionalFormatting sqref="H9">
    <cfRule type="containsText" dxfId="38" priority="27" operator="containsText" text="New Sign Required">
      <formula>NOT(ISERROR(SEARCH("New Sign Required",H9)))</formula>
    </cfRule>
  </conditionalFormatting>
  <conditionalFormatting sqref="G9">
    <cfRule type="containsText" dxfId="37" priority="26" operator="containsText" text="Action Required">
      <formula>NOT(ISERROR(SEARCH("Action Required",G9)))</formula>
    </cfRule>
  </conditionalFormatting>
  <conditionalFormatting sqref="H9">
    <cfRule type="containsText" dxfId="36" priority="25" operator="containsText" text="Action Required">
      <formula>NOT(ISERROR(SEARCH("Action Required",H9)))</formula>
    </cfRule>
  </conditionalFormatting>
  <conditionalFormatting sqref="H1:H1048576">
    <cfRule type="containsText" dxfId="35" priority="23" operator="containsText" text="Remove Old Sign">
      <formula>NOT(ISERROR(SEARCH("Remove Old Sign",H1)))</formula>
    </cfRule>
    <cfRule type="containsText" dxfId="34" priority="24" operator="containsText" text="Move Sign to New Location">
      <formula>NOT(ISERROR(SEARCH("Move Sign to New Location",H1)))</formula>
    </cfRule>
  </conditionalFormatting>
  <conditionalFormatting sqref="G1:G1048576">
    <cfRule type="containsText" dxfId="33" priority="22" operator="containsText" text="Remove Old Tag">
      <formula>NOT(ISERROR(SEARCH("Remove Old Tag",G1)))</formula>
    </cfRule>
  </conditionalFormatting>
  <conditionalFormatting sqref="D7">
    <cfRule type="containsText" dxfId="32" priority="21" operator="containsText" text="Yes">
      <formula>NOT(ISERROR(SEARCH("Yes",D7)))</formula>
    </cfRule>
  </conditionalFormatting>
  <conditionalFormatting sqref="D7">
    <cfRule type="containsText" dxfId="31" priority="20" operator="containsText" text="Yes">
      <formula>NOT(ISERROR(SEARCH("Yes",D7)))</formula>
    </cfRule>
  </conditionalFormatting>
  <conditionalFormatting sqref="D8">
    <cfRule type="containsText" dxfId="30" priority="19" operator="containsText" text="Yes">
      <formula>NOT(ISERROR(SEARCH("Yes",D8)))</formula>
    </cfRule>
  </conditionalFormatting>
  <conditionalFormatting sqref="D9">
    <cfRule type="containsText" dxfId="29" priority="18" operator="containsText" text="Yes">
      <formula>NOT(ISERROR(SEARCH("Yes",D9)))</formula>
    </cfRule>
  </conditionalFormatting>
  <conditionalFormatting sqref="D9">
    <cfRule type="containsText" dxfId="28" priority="17" operator="containsText" text="Yes">
      <formula>NOT(ISERROR(SEARCH("Yes",D9)))</formula>
    </cfRule>
  </conditionalFormatting>
  <conditionalFormatting sqref="D10">
    <cfRule type="containsText" dxfId="27" priority="16" operator="containsText" text="Yes">
      <formula>NOT(ISERROR(SEARCH("Yes",D10)))</formula>
    </cfRule>
  </conditionalFormatting>
  <conditionalFormatting sqref="D10">
    <cfRule type="containsText" dxfId="26" priority="15" operator="containsText" text="Yes">
      <formula>NOT(ISERROR(SEARCH("Yes",D10)))</formula>
    </cfRule>
  </conditionalFormatting>
  <conditionalFormatting sqref="D11">
    <cfRule type="containsText" dxfId="25" priority="14" operator="containsText" text="Yes">
      <formula>NOT(ISERROR(SEARCH("Yes",D11)))</formula>
    </cfRule>
  </conditionalFormatting>
  <conditionalFormatting sqref="D11">
    <cfRule type="containsText" dxfId="24" priority="13" operator="containsText" text="Yes">
      <formula>NOT(ISERROR(SEARCH("Yes",D11)))</formula>
    </cfRule>
  </conditionalFormatting>
  <conditionalFormatting sqref="D12">
    <cfRule type="containsText" dxfId="23" priority="12" operator="containsText" text="Yes">
      <formula>NOT(ISERROR(SEARCH("Yes",D12)))</formula>
    </cfRule>
  </conditionalFormatting>
  <conditionalFormatting sqref="D12">
    <cfRule type="containsText" dxfId="22" priority="11" operator="containsText" text="Yes">
      <formula>NOT(ISERROR(SEARCH("Yes",D12)))</formula>
    </cfRule>
  </conditionalFormatting>
  <conditionalFormatting sqref="D13">
    <cfRule type="containsText" dxfId="21" priority="10" operator="containsText" text="Yes">
      <formula>NOT(ISERROR(SEARCH("Yes",D13)))</formula>
    </cfRule>
  </conditionalFormatting>
  <conditionalFormatting sqref="D13">
    <cfRule type="containsText" dxfId="20" priority="9" operator="containsText" text="Yes">
      <formula>NOT(ISERROR(SEARCH("Yes",D13)))</formula>
    </cfRule>
  </conditionalFormatting>
  <conditionalFormatting sqref="D14">
    <cfRule type="containsText" dxfId="19" priority="8" operator="containsText" text="Yes">
      <formula>NOT(ISERROR(SEARCH("Yes",D14)))</formula>
    </cfRule>
  </conditionalFormatting>
  <conditionalFormatting sqref="D14">
    <cfRule type="containsText" dxfId="18" priority="7" operator="containsText" text="Yes">
      <formula>NOT(ISERROR(SEARCH("Yes",D14)))</formula>
    </cfRule>
  </conditionalFormatting>
  <conditionalFormatting sqref="D15">
    <cfRule type="containsText" dxfId="17" priority="6" operator="containsText" text="Yes">
      <formula>NOT(ISERROR(SEARCH("Yes",D15)))</formula>
    </cfRule>
  </conditionalFormatting>
  <conditionalFormatting sqref="D15">
    <cfRule type="containsText" dxfId="16" priority="5" operator="containsText" text="Yes">
      <formula>NOT(ISERROR(SEARCH("Yes",D15)))</formula>
    </cfRule>
  </conditionalFormatting>
  <conditionalFormatting sqref="D16">
    <cfRule type="containsText" dxfId="15" priority="4" operator="containsText" text="Yes">
      <formula>NOT(ISERROR(SEARCH("Yes",D16)))</formula>
    </cfRule>
  </conditionalFormatting>
  <conditionalFormatting sqref="D16">
    <cfRule type="containsText" dxfId="14" priority="3" operator="containsText" text="Yes">
      <formula>NOT(ISERROR(SEARCH("Yes",D16)))</formula>
    </cfRule>
  </conditionalFormatting>
  <conditionalFormatting sqref="D17">
    <cfRule type="containsText" dxfId="13" priority="2" operator="containsText" text="Yes">
      <formula>NOT(ISERROR(SEARCH("Yes",D17)))</formula>
    </cfRule>
  </conditionalFormatting>
  <conditionalFormatting sqref="D17">
    <cfRule type="containsText" dxfId="12" priority="1" operator="containsText" text="Yes">
      <formula>NOT(ISERROR(SEARCH("Yes",D17)))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B12" sqref="B12"/>
    </sheetView>
  </sheetViews>
  <sheetFormatPr defaultColWidth="9.109375" defaultRowHeight="14.4" x14ac:dyDescent="0.3"/>
  <cols>
    <col min="1" max="1" width="22.44140625" style="48" bestFit="1" customWidth="1"/>
    <col min="2" max="2" width="36.21875" style="48" customWidth="1"/>
    <col min="3" max="3" width="24" style="41" customWidth="1"/>
    <col min="4" max="4" width="14.33203125" style="41" bestFit="1" customWidth="1"/>
    <col min="5" max="5" width="18.6640625" style="41" bestFit="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0651</v>
      </c>
      <c r="C1" s="39"/>
      <c r="D1" s="17" t="s">
        <v>10</v>
      </c>
      <c r="E1" s="40">
        <f>'KD Changes'!G1</f>
        <v>42422</v>
      </c>
    </row>
    <row r="2" spans="1:10" ht="15" customHeight="1" x14ac:dyDescent="0.3">
      <c r="A2" s="43" t="s">
        <v>8</v>
      </c>
      <c r="B2" s="44" t="s">
        <v>79</v>
      </c>
      <c r="C2" s="45"/>
      <c r="D2" s="46" t="s">
        <v>12</v>
      </c>
      <c r="E2" s="47" t="str">
        <f>'KD Changes'!G2</f>
        <v>Maureen Dreckman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" thickTop="1" x14ac:dyDescent="0.3">
      <c r="A6" s="79" t="s">
        <v>76</v>
      </c>
      <c r="B6" s="80" t="s">
        <v>82</v>
      </c>
      <c r="C6" s="41" t="s">
        <v>66</v>
      </c>
      <c r="G6" s="29"/>
      <c r="H6" s="29"/>
      <c r="I6" s="41"/>
      <c r="J6" s="41"/>
    </row>
    <row r="7" spans="1:10" x14ac:dyDescent="0.3">
      <c r="A7" s="79" t="s">
        <v>77</v>
      </c>
      <c r="B7" s="80" t="s">
        <v>81</v>
      </c>
      <c r="C7" s="41" t="s">
        <v>66</v>
      </c>
      <c r="G7" s="29"/>
      <c r="H7" s="29"/>
      <c r="I7" s="41"/>
      <c r="J7" s="41"/>
    </row>
    <row r="8" spans="1:10" ht="15" customHeight="1" x14ac:dyDescent="0.3">
      <c r="A8" s="79" t="s">
        <v>78</v>
      </c>
      <c r="B8" s="80" t="s">
        <v>80</v>
      </c>
      <c r="C8" s="41" t="s">
        <v>66</v>
      </c>
      <c r="G8" s="29"/>
      <c r="H8" s="29"/>
      <c r="I8" s="41"/>
      <c r="J8" s="41"/>
    </row>
    <row r="9" spans="1:10" x14ac:dyDescent="0.3">
      <c r="A9" s="41"/>
      <c r="B9" s="41"/>
      <c r="G9" s="29"/>
      <c r="H9" s="29"/>
      <c r="I9" s="41"/>
      <c r="J9" s="41"/>
    </row>
    <row r="10" spans="1:10" x14ac:dyDescent="0.3">
      <c r="A10" s="41"/>
      <c r="B10" s="41"/>
      <c r="F10" s="50"/>
      <c r="G10" s="29"/>
      <c r="H10" s="29"/>
    </row>
    <row r="11" spans="1:10" x14ac:dyDescent="0.3">
      <c r="A11" s="41"/>
      <c r="B11" s="41"/>
      <c r="F11" s="50"/>
      <c r="G11" s="29"/>
      <c r="H11" s="29"/>
    </row>
    <row r="12" spans="1:10" x14ac:dyDescent="0.3">
      <c r="A12" s="41"/>
      <c r="B12" s="41"/>
      <c r="F12" s="50"/>
      <c r="G12" s="29"/>
      <c r="H12" s="29"/>
    </row>
    <row r="13" spans="1:10" x14ac:dyDescent="0.3">
      <c r="A13" s="41"/>
      <c r="B13" s="41"/>
      <c r="F13" s="50"/>
      <c r="G13" s="29"/>
      <c r="H13" s="29"/>
    </row>
    <row r="14" spans="1:10" x14ac:dyDescent="0.3">
      <c r="A14" s="41"/>
      <c r="B14" s="41"/>
      <c r="F14" s="50"/>
      <c r="G14" s="29"/>
      <c r="H14" s="29"/>
    </row>
    <row r="15" spans="1:10" x14ac:dyDescent="0.3">
      <c r="A15" s="41"/>
      <c r="B15" s="41"/>
      <c r="F15" s="50"/>
      <c r="G15" s="29"/>
      <c r="H15" s="29"/>
    </row>
    <row r="16" spans="1:10" x14ac:dyDescent="0.3">
      <c r="A16" s="41"/>
      <c r="B16" s="41"/>
      <c r="F16" s="50"/>
      <c r="G16" s="29"/>
      <c r="H16" s="29"/>
    </row>
    <row r="17" spans="1:8" x14ac:dyDescent="0.3">
      <c r="A17" s="41"/>
      <c r="B17" s="41"/>
      <c r="F17" s="50"/>
      <c r="G17" s="29"/>
      <c r="H17" s="29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0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41"/>
      <c r="B21" s="41"/>
      <c r="F21" s="51"/>
      <c r="G21" s="29"/>
      <c r="H21" s="29"/>
    </row>
    <row r="22" spans="1:8" x14ac:dyDescent="0.3">
      <c r="A22" s="41"/>
      <c r="B22" s="41"/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74</v>
      </c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 t="str">
        <f>([3]UKBuilding_List!A368)</f>
        <v>0679</v>
      </c>
      <c r="B368" s="3" t="str">
        <f>VLOOKUP(A368,[3]UKBuilding_List!$A$1:$D$376,3,FALSE)</f>
        <v>Research Building #2</v>
      </c>
      <c r="C368" s="1"/>
    </row>
    <row r="369" spans="1:3" x14ac:dyDescent="0.3">
      <c r="A369" s="2" t="str">
        <f>([3]UKBuilding_List!A369)</f>
        <v>0683</v>
      </c>
      <c r="B369" s="3" t="str">
        <f>VLOOKUP(A369,[3]UKBuilding_List!$A$1:$D$376,3,FALSE)</f>
        <v>139 State St</v>
      </c>
      <c r="C369" s="1"/>
    </row>
    <row r="370" spans="1:3" x14ac:dyDescent="0.3">
      <c r="A370" s="2">
        <f>([3]UKBuilding_List!A370)</f>
        <v>1200</v>
      </c>
      <c r="B370" s="3" t="str">
        <f>VLOOKUP(A370,[3]UKBuilding_List!$A$1:$D$376,3,FALSE)</f>
        <v>Electric Substation #1</v>
      </c>
      <c r="C370" s="1"/>
    </row>
    <row r="371" spans="1:3" x14ac:dyDescent="0.3">
      <c r="A371" s="2">
        <f>([3]UKBuilding_List!A371)</f>
        <v>1201</v>
      </c>
      <c r="B371" s="3" t="str">
        <f>VLOOKUP(A371,[3]UKBuilding_List!$A$1:$D$376,3,FALSE)</f>
        <v>Electric Substation #3</v>
      </c>
      <c r="C371" s="1"/>
    </row>
    <row r="372" spans="1:3" x14ac:dyDescent="0.3">
      <c r="A372" s="2" t="str">
        <f>([3]UKBuilding_List!A372)</f>
        <v>8633</v>
      </c>
      <c r="B372" s="3" t="str">
        <f>VLOOKUP(A372,[3]UKBuilding_List!$A$1:$D$376,3,FALSE)</f>
        <v>UK HealthCare Good Samaritan Hospital</v>
      </c>
      <c r="C372" s="1"/>
    </row>
    <row r="373" spans="1:3" x14ac:dyDescent="0.3">
      <c r="A373" s="2" t="str">
        <f>([3]UKBuilding_List!A373)</f>
        <v>9127</v>
      </c>
      <c r="B373" s="3" t="str">
        <f>VLOOKUP(A373,[3]UKBuilding_List!$A$1:$D$376,3,FALSE)</f>
        <v>1101 S. Limestone</v>
      </c>
      <c r="C373" s="1"/>
    </row>
    <row r="374" spans="1:3" x14ac:dyDescent="0.3">
      <c r="A374" s="2">
        <f>([3]UKBuilding_List!A374)</f>
        <v>9813</v>
      </c>
      <c r="B374" s="3" t="str">
        <f>VLOOKUP(A374,[3]UKBuilding_List!$A$1:$D$376,3,FALSE)</f>
        <v>Child Development Center of the Bluegrass, Inc.</v>
      </c>
      <c r="C374" s="1"/>
    </row>
    <row r="375" spans="1:3" x14ac:dyDescent="0.3">
      <c r="A375" s="2" t="str">
        <f>([3]UKBuilding_List!A375)</f>
        <v>9853</v>
      </c>
      <c r="B375" s="3" t="str">
        <f>VLOOKUP(A375,[3]UKBuilding_List!$A$1:$D$376,3,FALSE)</f>
        <v>Shriners Hospitals for Children Medical Center - Lexington</v>
      </c>
      <c r="C375" s="1"/>
    </row>
    <row r="376" spans="1:3" x14ac:dyDescent="0.3">
      <c r="A376" s="2" t="str">
        <f>([3]UKBuilding_List!A376)</f>
        <v>9854</v>
      </c>
      <c r="B376" s="3" t="str">
        <f>VLOOKUP(A376,[3]UKBuilding_List!$A$1:$D$376,3,FALSE)</f>
        <v>Anthropology Research Building</v>
      </c>
      <c r="C376" s="1"/>
    </row>
    <row r="377" spans="1:3" x14ac:dyDescent="0.3">
      <c r="A377" s="2" t="str">
        <f>([3]UKBuilding_List!A377)</f>
        <v>9925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>9983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3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2016-03-14T15:55:16Z</dcterms:modified>
</cp:coreProperties>
</file>