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3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15" i="1" l="1"/>
  <c r="J15" i="1"/>
  <c r="M14" i="1"/>
  <c r="J14" i="1"/>
  <c r="M13" i="1"/>
  <c r="J13" i="1"/>
  <c r="M12" i="1"/>
  <c r="J12" i="1"/>
  <c r="M11" i="1"/>
  <c r="J11" i="1"/>
  <c r="M10" i="1"/>
  <c r="J10" i="1"/>
  <c r="M9" i="1"/>
  <c r="J9" i="1"/>
  <c r="M31" i="1"/>
  <c r="J31" i="1"/>
  <c r="M30" i="1"/>
  <c r="J30" i="1"/>
  <c r="M29" i="1"/>
  <c r="J29" i="1"/>
  <c r="M28" i="1"/>
  <c r="J28" i="1"/>
  <c r="M27" i="1"/>
  <c r="J27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J18" i="1"/>
  <c r="M17" i="1"/>
  <c r="M16" i="1"/>
  <c r="M7" i="1"/>
  <c r="M8" i="1"/>
  <c r="J17" i="1"/>
  <c r="J16" i="1"/>
  <c r="E1" i="4" l="1"/>
  <c r="J7" i="1" l="1"/>
  <c r="E2" i="4" l="1"/>
  <c r="M32" i="1" l="1"/>
  <c r="M33" i="1"/>
  <c r="J8" i="1"/>
  <c r="J32" i="1"/>
  <c r="J33" i="1"/>
  <c r="H38" i="1" l="1"/>
  <c r="G38" i="1"/>
  <c r="M38" i="1" l="1"/>
  <c r="K2" i="1" s="1"/>
  <c r="J3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  <c r="B2" i="4" s="1"/>
</calcChain>
</file>

<file path=xl/sharedStrings.xml><?xml version="1.0" encoding="utf-8"?>
<sst xmlns="http://schemas.openxmlformats.org/spreadsheetml/2006/main" count="389" uniqueCount="185">
  <si>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</si>
  <si>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</si>
  <si>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</si>
  <si>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</si>
  <si>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</si>
  <si>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</si>
  <si>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</si>
  <si>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</si>
  <si>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</si>
  <si>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</si>
  <si>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</si>
  <si>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</si>
  <si>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</si>
  <si>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</si>
  <si>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</si>
  <si>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</si>
  <si>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</si>
  <si>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</si>
  <si>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</si>
  <si>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</si>
  <si>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</si>
  <si>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</si>
  <si>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</si>
  <si>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</si>
  <si>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</si>
  <si>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</si>
  <si>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</si>
  <si>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</si>
  <si>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</si>
  <si>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</si>
  <si>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</si>
  <si>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</si>
  <si>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</si>
  <si>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</si>
  <si>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</si>
  <si>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</si>
  <si>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</si>
  <si>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</si>
  <si>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</si>
  <si>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</si>
  <si>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</si>
  <si>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</si>
  <si>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</si>
  <si>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</si>
  <si>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</si>
  <si>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</si>
  <si>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</si>
  <si>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</si>
  <si>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</si>
  <si>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</si>
  <si>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</si>
  <si>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</si>
  <si>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</si>
  <si>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</si>
  <si>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</si>
  <si>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</si>
  <si>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</si>
  <si>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</si>
  <si>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</si>
  <si>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</si>
  <si>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</si>
  <si>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</si>
  <si>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</si>
  <si>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</si>
  <si>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</si>
  <si>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</si>
  <si>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</si>
  <si>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</si>
  <si>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</si>
  <si>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</si>
  <si>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</si>
  <si>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</si>
  <si>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</si>
  <si>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='KD Changes'!B1:C1=</t>
  </si>
  <si>
    <t>Nicole Kline</t>
  </si>
  <si>
    <t>Michael Ammerman</t>
  </si>
  <si>
    <t>0634</t>
  </si>
  <si>
    <t>0101A</t>
  </si>
  <si>
    <t>0101A2</t>
  </si>
  <si>
    <t>0102</t>
  </si>
  <si>
    <t>0103</t>
  </si>
  <si>
    <t>0101</t>
  </si>
  <si>
    <t>0104</t>
  </si>
  <si>
    <t>0105</t>
  </si>
  <si>
    <t>0106</t>
  </si>
  <si>
    <t>0107</t>
  </si>
  <si>
    <t>01</t>
  </si>
  <si>
    <t>0108</t>
  </si>
  <si>
    <t>0110</t>
  </si>
  <si>
    <t>0104A</t>
  </si>
  <si>
    <t>0105A1</t>
  </si>
  <si>
    <t>0105A2</t>
  </si>
  <si>
    <t>0105A3</t>
  </si>
  <si>
    <t>0105B</t>
  </si>
  <si>
    <t>0105C</t>
  </si>
  <si>
    <t>0105D</t>
  </si>
  <si>
    <t>0106A</t>
  </si>
  <si>
    <t>0106B</t>
  </si>
  <si>
    <t>0106D</t>
  </si>
  <si>
    <t>0106E</t>
  </si>
  <si>
    <t>0106F</t>
  </si>
  <si>
    <t>0105E1</t>
  </si>
  <si>
    <t>0105E2</t>
  </si>
  <si>
    <t>0105E3</t>
  </si>
  <si>
    <t>0105E4</t>
  </si>
  <si>
    <t>0106E1</t>
  </si>
  <si>
    <t>XA101</t>
  </si>
  <si>
    <t>XA102</t>
  </si>
  <si>
    <t>XA103</t>
  </si>
  <si>
    <t>LX-0634</t>
  </si>
  <si>
    <t>UK/Lexmark Center</t>
  </si>
  <si>
    <t>LX-0634-01</t>
  </si>
  <si>
    <t>UK/Lexmark Center - Floor 01</t>
  </si>
  <si>
    <t>LX-0634-01-101</t>
  </si>
  <si>
    <t>UK/Lexmark Center - Room 101</t>
  </si>
  <si>
    <t>LX-0634-01-101A</t>
  </si>
  <si>
    <t>UK/Lexmark Center - Room 101A</t>
  </si>
  <si>
    <t>LX-0634-01-101A1</t>
  </si>
  <si>
    <t>UK/Lexmark Center - Room 101A1</t>
  </si>
  <si>
    <t>LX-0634-01-101A2</t>
  </si>
  <si>
    <t>UK/Lexmark Center - Room 101A2</t>
  </si>
  <si>
    <t>LX-0634-01-102</t>
  </si>
  <si>
    <t>UK/Lexmark Center - Restroom 102</t>
  </si>
  <si>
    <t>LX-0634-01-103</t>
  </si>
  <si>
    <t>UK/Lexmark Center - Restroom 103</t>
  </si>
  <si>
    <t>LX-0634-01-104</t>
  </si>
  <si>
    <t>UK/Lexmark Center - Room 104</t>
  </si>
  <si>
    <t>LX-0634-01-104A</t>
  </si>
  <si>
    <t>UK/Lexmark Center - Room 104A</t>
  </si>
  <si>
    <t>LX-0634-01-105</t>
  </si>
  <si>
    <t>UK/Lexmark Center - Room 105</t>
  </si>
  <si>
    <t>LX-0634-01-105A1</t>
  </si>
  <si>
    <t>UK/Lexmark Center - Room 105A1</t>
  </si>
  <si>
    <t>LX-0634-01-105A2</t>
  </si>
  <si>
    <t>UK/Lexmark Center - Room 105A2</t>
  </si>
  <si>
    <t>LX-0634-01-105A3</t>
  </si>
  <si>
    <t>UK/Lexmark Center - Room 105A3</t>
  </si>
  <si>
    <t>LX-0634-01-105B</t>
  </si>
  <si>
    <t>UK/Lexmark Center - Room 105B</t>
  </si>
  <si>
    <t>LX-0634-01-105C</t>
  </si>
  <si>
    <t>UK/Lexmark Center - Custodial 105C</t>
  </si>
  <si>
    <t>LX-0634-01-105D</t>
  </si>
  <si>
    <t>UK/Lexmark Center - Room 105D</t>
  </si>
  <si>
    <t>LX-0634-01-105E1</t>
  </si>
  <si>
    <t>UK/Lexmark Center - Room 105E1</t>
  </si>
  <si>
    <t>LX-0634-01-105E2</t>
  </si>
  <si>
    <t>UK/Lexmark Center - Room 105E2</t>
  </si>
  <si>
    <t>LX-0634-01-105E3</t>
  </si>
  <si>
    <t>UK/Lexmark Center - Room 105E3</t>
  </si>
  <si>
    <t>LX-0634-01-105E4</t>
  </si>
  <si>
    <t>UK/Lexmark Center - Room 105E4</t>
  </si>
  <si>
    <t>LX-0634-01-106</t>
  </si>
  <si>
    <t>UK/Lexmark Center - Room 106</t>
  </si>
  <si>
    <t>LX-0634-01-106A</t>
  </si>
  <si>
    <t>UK/Lexmark Center - Toilet 106A</t>
  </si>
  <si>
    <t>LX-0634-01-106B</t>
  </si>
  <si>
    <t>UK/Lexmark Center - Room 106B</t>
  </si>
  <si>
    <t>LX-0634-01-106C</t>
  </si>
  <si>
    <t>UK/Lexmark Center - Room 106C</t>
  </si>
  <si>
    <t>LX-0634-01-106D</t>
  </si>
  <si>
    <t>UK/Lexmark Center - Room 106D</t>
  </si>
  <si>
    <t>LX-0634-01-106E</t>
  </si>
  <si>
    <t>UK/Lexmark Center - Mech Room 106E</t>
  </si>
  <si>
    <t>LX-0634-01-106E1</t>
  </si>
  <si>
    <t>UK/Lexmark Center - Boiler room 106E1</t>
  </si>
  <si>
    <t>LX-0634-01-106F</t>
  </si>
  <si>
    <t>UK/Lexmark Center - Com Closet 106F</t>
  </si>
  <si>
    <t>LX-0634-01-107</t>
  </si>
  <si>
    <t>UK/Lexmark Center - Room 107</t>
  </si>
  <si>
    <t>LX-0634-01-108</t>
  </si>
  <si>
    <t>UK/Lexmark Center - Room 108</t>
  </si>
  <si>
    <t>LX-0634-01-110</t>
  </si>
  <si>
    <t>UK/Lexmark Center - Room 110</t>
  </si>
  <si>
    <t>LX-0634-01-110A</t>
  </si>
  <si>
    <t>UK/Lexmark Center - Room 110A</t>
  </si>
  <si>
    <t>LX-0634-01-XA0101</t>
  </si>
  <si>
    <t>LX-0634-02</t>
  </si>
  <si>
    <t>UK/Lexmark Center - Floor 02</t>
  </si>
  <si>
    <t>this is roof level</t>
  </si>
  <si>
    <t>UK/Lexmark Center for Innovation in Math and Science Education</t>
  </si>
  <si>
    <t>LX-0634-01-XA0102</t>
  </si>
  <si>
    <t>LX-0634-01-XA0103</t>
  </si>
  <si>
    <t>UK/Lexmark Center - North Canopy XA0102</t>
  </si>
  <si>
    <t>UK/Lexmark Center - Front Canopy XA0101</t>
  </si>
  <si>
    <t>UK/Lexmark Center - West Canopy XA0103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</si>
</sst>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9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applyFont="1" applyFill="1" applyProtection="1">
      <protection locked="0"/>
    </xf>
    <xf numFmtId="0" fontId="0" fillId="0" borderId="0" xfId="0" applyFont="1" applyBorder="1" applyAlignment="1" applyProtection="1">
      <alignment wrapText="1"/>
    </xf>
    <xf numFmtId="49" fontId="18" fillId="0" borderId="0" xfId="43" applyNumberFormat="1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wrapText="1"/>
      <protection locked="0"/>
    </xf>
    <xf numFmtId="3" fontId="0" fillId="0" borderId="0" xfId="0" applyNumberFormat="1" applyFont="1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 applyProtection="1">
      <alignment wrapText="1"/>
      <protection locked="0"/>
    </xf>
    <xf numFmtId="0" fontId="18" fillId="0" borderId="0" xfId="42" quotePrefix="1" applyFont="1" applyAlignment="1" applyProtection="1">
      <alignment horizontal="left"/>
      <protection locked="0"/>
    </xf>
    <xf numFmtId="49" fontId="18" fillId="0" borderId="0" xfId="43" quotePrefix="1" applyNumberFormat="1" applyFont="1" applyFill="1" applyAlignment="1" applyProtection="1">
      <alignment horizontal="left"/>
      <protection locked="0"/>
    </xf>
    <xf numFmtId="49" fontId="0" fillId="38" borderId="0" xfId="0" applyNumberFormat="1" applyFill="1" applyProtection="1">
      <protection locked="0"/>
    </xf>
    <xf numFmtId="49" fontId="20" fillId="0" borderId="0" xfId="0" applyNumberFormat="1" applyFont="1" applyProtection="1">
      <protection locked="0"/>
    </xf>
    <xf numFmtId="49" fontId="20" fillId="0" borderId="0" xfId="0" applyNumberFormat="1" applyFont="1" applyProtection="1"/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wrapText="1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1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0337</v>
          </cell>
          <cell r="B234">
            <v>337</v>
          </cell>
          <cell r="C234" t="str">
            <v>663 South Limestone Garage</v>
          </cell>
          <cell r="D234" t="str">
            <v>663 South Limestone Garage</v>
          </cell>
        </row>
        <row r="235">
          <cell r="A235" t="str">
            <v>0343</v>
          </cell>
          <cell r="B235">
            <v>343</v>
          </cell>
          <cell r="C235" t="str">
            <v>Bingham Davis House</v>
          </cell>
          <cell r="D235" t="str">
            <v>Bingham Davis House</v>
          </cell>
        </row>
        <row r="236">
          <cell r="A236" t="str">
            <v>0344</v>
          </cell>
          <cell r="B236">
            <v>344</v>
          </cell>
          <cell r="C236" t="str">
            <v>Raymond F. Betts House</v>
          </cell>
          <cell r="D236" t="str">
            <v>Raymond F. Betts House</v>
          </cell>
        </row>
        <row r="237">
          <cell r="A237" t="str">
            <v>0345</v>
          </cell>
          <cell r="B237">
            <v>345</v>
          </cell>
          <cell r="C237" t="str">
            <v>Max Kade German House and Cultural Center</v>
          </cell>
          <cell r="D237" t="str">
            <v>Max Kade German House and Cultural Center</v>
          </cell>
        </row>
        <row r="238">
          <cell r="A238" t="str">
            <v>0346</v>
          </cell>
          <cell r="B238">
            <v>346</v>
          </cell>
          <cell r="C238" t="str">
            <v>654 Maxwelton Ct</v>
          </cell>
          <cell r="D238" t="str">
            <v>654 Maxwelton Ct</v>
          </cell>
        </row>
        <row r="239">
          <cell r="A239" t="str">
            <v>0347</v>
          </cell>
          <cell r="B239">
            <v>347</v>
          </cell>
          <cell r="C239" t="str">
            <v>624 Maxwelton Ct</v>
          </cell>
          <cell r="D239" t="str">
            <v>624 Maxwelton Ct</v>
          </cell>
        </row>
        <row r="240">
          <cell r="A240" t="str">
            <v>0348</v>
          </cell>
          <cell r="B240">
            <v>348</v>
          </cell>
          <cell r="C240" t="str">
            <v>626 Maxwelton Ct</v>
          </cell>
          <cell r="D240" t="str">
            <v>626 Maxwelton Ct</v>
          </cell>
        </row>
        <row r="241">
          <cell r="A241" t="str">
            <v>0349</v>
          </cell>
          <cell r="B241">
            <v>349</v>
          </cell>
          <cell r="C241" t="str">
            <v>641 Maxwelton Ct</v>
          </cell>
          <cell r="D241" t="str">
            <v>641 Maxwelton Ct</v>
          </cell>
        </row>
        <row r="242">
          <cell r="A242" t="str">
            <v>0350</v>
          </cell>
          <cell r="B242">
            <v>350</v>
          </cell>
          <cell r="C242" t="str">
            <v>643 Maxwelton Ct</v>
          </cell>
          <cell r="D242" t="str">
            <v>643 Maxwelton Ct</v>
          </cell>
        </row>
        <row r="243">
          <cell r="A243" t="str">
            <v>0351</v>
          </cell>
          <cell r="B243">
            <v>351</v>
          </cell>
          <cell r="C243" t="str">
            <v>644 Maxwelton Ct</v>
          </cell>
          <cell r="D243" t="str">
            <v>644 Maxwelton Ct</v>
          </cell>
        </row>
        <row r="244">
          <cell r="A244" t="str">
            <v>0353</v>
          </cell>
          <cell r="B244">
            <v>353</v>
          </cell>
          <cell r="C244" t="str">
            <v>520 Oldham Ct</v>
          </cell>
          <cell r="D244" t="str">
            <v>520 Oldham Ct</v>
          </cell>
        </row>
        <row r="245">
          <cell r="A245" t="str">
            <v>0377</v>
          </cell>
          <cell r="B245">
            <v>377</v>
          </cell>
          <cell r="C245" t="str">
            <v>319 Rose Lane</v>
          </cell>
          <cell r="D245" t="str">
            <v>319 Rose Lane</v>
          </cell>
        </row>
        <row r="246">
          <cell r="A246" t="str">
            <v>0378</v>
          </cell>
          <cell r="B246">
            <v>378</v>
          </cell>
          <cell r="C246" t="str">
            <v>321 Rose Lane</v>
          </cell>
          <cell r="D246" t="str">
            <v>321 Rose Lane</v>
          </cell>
        </row>
        <row r="247">
          <cell r="A247" t="str">
            <v>0381</v>
          </cell>
          <cell r="B247">
            <v>381</v>
          </cell>
          <cell r="C247" t="str">
            <v>162-164 Gazette Avenue</v>
          </cell>
          <cell r="D247" t="str">
            <v>162-164 Gazette Avenue</v>
          </cell>
        </row>
        <row r="248">
          <cell r="A248" t="str">
            <v>0382</v>
          </cell>
          <cell r="B248">
            <v>382</v>
          </cell>
          <cell r="C248" t="str">
            <v>Sky Blue Solar House</v>
          </cell>
          <cell r="D248" t="str">
            <v>Sky Blue Solar House</v>
          </cell>
        </row>
        <row r="249">
          <cell r="A249" t="str">
            <v>0386</v>
          </cell>
          <cell r="B249">
            <v>386</v>
          </cell>
          <cell r="C249" t="str">
            <v>150 Gazette Avenue</v>
          </cell>
          <cell r="D249" t="str">
            <v>150 Gazette Avenue</v>
          </cell>
        </row>
        <row r="250">
          <cell r="A250" t="str">
            <v>0391</v>
          </cell>
          <cell r="B250">
            <v>391</v>
          </cell>
          <cell r="C250" t="str">
            <v>Bus Shelter #2</v>
          </cell>
          <cell r="D250" t="str">
            <v>Bus Shelter #2</v>
          </cell>
        </row>
        <row r="251">
          <cell r="A251" t="str">
            <v>0393</v>
          </cell>
          <cell r="B251">
            <v>393</v>
          </cell>
          <cell r="C251" t="str">
            <v>Bus Shelter #7</v>
          </cell>
          <cell r="D251" t="str">
            <v>Bus Shelter #7</v>
          </cell>
        </row>
        <row r="252">
          <cell r="A252" t="str">
            <v>0394</v>
          </cell>
          <cell r="B252">
            <v>394</v>
          </cell>
          <cell r="C252" t="str">
            <v>Bus Shelter #6</v>
          </cell>
          <cell r="D252" t="str">
            <v>Bus Shelter #6</v>
          </cell>
        </row>
        <row r="253">
          <cell r="A253" t="str">
            <v>0397</v>
          </cell>
          <cell r="B253">
            <v>397</v>
          </cell>
          <cell r="C253" t="str">
            <v>Bus Shelter #9</v>
          </cell>
          <cell r="D253" t="str">
            <v>Bus Shelter #9</v>
          </cell>
        </row>
        <row r="254">
          <cell r="A254" t="str">
            <v>0398</v>
          </cell>
          <cell r="B254">
            <v>398</v>
          </cell>
          <cell r="C254" t="str">
            <v>Bus Shelter #10</v>
          </cell>
          <cell r="D254" t="str">
            <v>Bus Shelter #10</v>
          </cell>
        </row>
        <row r="255">
          <cell r="A255" t="str">
            <v>0399</v>
          </cell>
          <cell r="B255">
            <v>399</v>
          </cell>
          <cell r="C255" t="str">
            <v>Bus Shelter #11</v>
          </cell>
          <cell r="D255" t="str">
            <v>Bus Shelter #11</v>
          </cell>
        </row>
        <row r="256">
          <cell r="A256" t="str">
            <v>0400</v>
          </cell>
          <cell r="B256">
            <v>400</v>
          </cell>
          <cell r="C256" t="str">
            <v>Ellen H. Richards House</v>
          </cell>
          <cell r="D256" t="str">
            <v>Ellen H. Richards House</v>
          </cell>
        </row>
        <row r="257">
          <cell r="A257" t="str">
            <v>0401</v>
          </cell>
          <cell r="B257">
            <v>401</v>
          </cell>
          <cell r="C257" t="str">
            <v>Weldon House</v>
          </cell>
          <cell r="D257" t="str">
            <v>Weldon House</v>
          </cell>
        </row>
        <row r="258">
          <cell r="A258" t="str">
            <v>0403</v>
          </cell>
          <cell r="B258">
            <v>403</v>
          </cell>
          <cell r="C258" t="str">
            <v>Weldon House Unit 2</v>
          </cell>
          <cell r="D258" t="str">
            <v>Weldon House Unit 2</v>
          </cell>
        </row>
        <row r="259">
          <cell r="A259" t="str">
            <v>0413</v>
          </cell>
          <cell r="B259">
            <v>413</v>
          </cell>
          <cell r="C259" t="str">
            <v>Softball/Soccer Locker Rooms</v>
          </cell>
          <cell r="D259" t="str">
            <v>Softball/Soccer Locker Rooms</v>
          </cell>
        </row>
        <row r="260">
          <cell r="A260" t="str">
            <v>0417</v>
          </cell>
          <cell r="B260">
            <v>417</v>
          </cell>
          <cell r="C260" t="str">
            <v>660 South Limestone</v>
          </cell>
          <cell r="D260" t="str">
            <v>660 South Limestone</v>
          </cell>
        </row>
        <row r="261">
          <cell r="A261" t="str">
            <v>0419</v>
          </cell>
          <cell r="B261">
            <v>419</v>
          </cell>
          <cell r="C261" t="str">
            <v>Bus Shelter #13</v>
          </cell>
          <cell r="D261" t="str">
            <v>Bus Shelter #13</v>
          </cell>
        </row>
        <row r="262">
          <cell r="A262" t="str">
            <v>0420</v>
          </cell>
          <cell r="B262">
            <v>420</v>
          </cell>
          <cell r="C262" t="str">
            <v>424 Euclid Avenue</v>
          </cell>
          <cell r="D262" t="str">
            <v>424 Euclid Avenue</v>
          </cell>
        </row>
        <row r="263">
          <cell r="A263" t="str">
            <v>0432</v>
          </cell>
          <cell r="B263">
            <v>432</v>
          </cell>
          <cell r="C263" t="str">
            <v>Commonwealth House</v>
          </cell>
          <cell r="D263" t="str">
            <v>Commonwealth House</v>
          </cell>
        </row>
        <row r="264">
          <cell r="A264" t="str">
            <v>0433</v>
          </cell>
          <cell r="B264">
            <v>433</v>
          </cell>
          <cell r="C264" t="str">
            <v>William E and Casiana Schmidt Vocal Arts Center</v>
          </cell>
          <cell r="D264" t="str">
            <v>William E and Casiana Schmidt Vocal Arts Ctr</v>
          </cell>
        </row>
        <row r="265">
          <cell r="A265" t="str">
            <v>0442</v>
          </cell>
          <cell r="B265">
            <v>442</v>
          </cell>
          <cell r="C265" t="str">
            <v>Ligon House</v>
          </cell>
          <cell r="D265" t="str">
            <v>Ligon House</v>
          </cell>
        </row>
        <row r="266">
          <cell r="A266" t="str">
            <v>0446</v>
          </cell>
          <cell r="B266">
            <v>446</v>
          </cell>
          <cell r="C266" t="str">
            <v>John Cropp Softball Stadium</v>
          </cell>
          <cell r="D266" t="str">
            <v>John Cropp Softball Stadium</v>
          </cell>
        </row>
        <row r="267">
          <cell r="A267" t="str">
            <v>0447</v>
          </cell>
          <cell r="B267">
            <v>447</v>
          </cell>
          <cell r="C267" t="str">
            <v>Hitting Pavilion</v>
          </cell>
          <cell r="D267" t="str">
            <v>Hitting Pavilion</v>
          </cell>
        </row>
        <row r="268">
          <cell r="A268" t="str">
            <v>0448</v>
          </cell>
          <cell r="B268">
            <v>448</v>
          </cell>
          <cell r="C268" t="str">
            <v>Football Storage Shed</v>
          </cell>
          <cell r="D268" t="str">
            <v>Football Storage Shed</v>
          </cell>
        </row>
        <row r="269">
          <cell r="A269" t="str">
            <v>0449</v>
          </cell>
          <cell r="B269">
            <v>449</v>
          </cell>
          <cell r="C269" t="str">
            <v>Shively Grounds Storage Building</v>
          </cell>
          <cell r="D269" t="str">
            <v>Shively Grounds Storage Building</v>
          </cell>
        </row>
        <row r="270">
          <cell r="A270" t="str">
            <v>0453</v>
          </cell>
          <cell r="B270">
            <v>453</v>
          </cell>
          <cell r="C270" t="str">
            <v>Shively Grounds Building</v>
          </cell>
          <cell r="D270" t="str">
            <v>Shively Grounds Building</v>
          </cell>
        </row>
        <row r="271">
          <cell r="A271" t="str">
            <v>0456</v>
          </cell>
          <cell r="B271">
            <v>456</v>
          </cell>
          <cell r="C271" t="str">
            <v>W.T. Young Library</v>
          </cell>
          <cell r="D271" t="str">
            <v>W.T. Young Library</v>
          </cell>
        </row>
        <row r="272">
          <cell r="A272" t="str">
            <v>0462</v>
          </cell>
          <cell r="B272">
            <v>462</v>
          </cell>
          <cell r="C272" t="str">
            <v>Sarah Bennett Holmes Hall</v>
          </cell>
          <cell r="D272" t="str">
            <v>Sarah Bennett Holmes Hall</v>
          </cell>
        </row>
        <row r="273">
          <cell r="A273" t="str">
            <v>0463</v>
          </cell>
          <cell r="B273">
            <v>463</v>
          </cell>
          <cell r="C273" t="str">
            <v>Cleona Belle Matthews Boyd Hall</v>
          </cell>
          <cell r="D273" t="str">
            <v>Cleona Belle Matthews Boyd Hall</v>
          </cell>
        </row>
        <row r="274">
          <cell r="A274" t="str">
            <v>0465</v>
          </cell>
          <cell r="B274">
            <v>465</v>
          </cell>
          <cell r="C274" t="str">
            <v>Pavilion at Kroger Field</v>
          </cell>
          <cell r="D274" t="str">
            <v>Pavilion at Kroger Field</v>
          </cell>
        </row>
        <row r="275">
          <cell r="A275" t="str">
            <v>0467</v>
          </cell>
          <cell r="B275">
            <v>467</v>
          </cell>
          <cell r="C275" t="str">
            <v>220 Transcript Ave</v>
          </cell>
          <cell r="D275" t="str">
            <v>220 Transcript Ave</v>
          </cell>
        </row>
        <row r="276">
          <cell r="A276" t="str">
            <v>0473</v>
          </cell>
          <cell r="B276">
            <v>473</v>
          </cell>
          <cell r="C276" t="str">
            <v>505 Oldham Ct</v>
          </cell>
          <cell r="D276" t="str">
            <v>505 Oldham Ct</v>
          </cell>
        </row>
        <row r="277">
          <cell r="A277" t="str">
            <v>0481</v>
          </cell>
          <cell r="B277">
            <v>481</v>
          </cell>
          <cell r="C277" t="str">
            <v>LCC Academic Tech Building</v>
          </cell>
          <cell r="D277" t="str">
            <v>LCC Academic Tech Building</v>
          </cell>
        </row>
        <row r="278">
          <cell r="A278" t="str">
            <v>0484</v>
          </cell>
          <cell r="B278">
            <v>484</v>
          </cell>
          <cell r="C278" t="str">
            <v>Real Properties Garage</v>
          </cell>
          <cell r="D278" t="str">
            <v>Real Properties Garage</v>
          </cell>
        </row>
        <row r="279">
          <cell r="A279" t="str">
            <v>0485</v>
          </cell>
          <cell r="B279">
            <v>485</v>
          </cell>
          <cell r="C279" t="str">
            <v>Boone Tennis Stadium</v>
          </cell>
          <cell r="D279" t="str">
            <v>Boone Tennis Stadium</v>
          </cell>
        </row>
        <row r="280">
          <cell r="A280" t="str">
            <v>0487</v>
          </cell>
          <cell r="B280">
            <v>487</v>
          </cell>
          <cell r="C280" t="str">
            <v>518 Oldham Ct</v>
          </cell>
          <cell r="D280" t="str">
            <v>518 Oldham Ct</v>
          </cell>
        </row>
        <row r="281">
          <cell r="A281" t="str">
            <v>0488</v>
          </cell>
          <cell r="B281">
            <v>488</v>
          </cell>
          <cell r="C281" t="str">
            <v>Woodland Early Learning Center</v>
          </cell>
          <cell r="D281" t="str">
            <v>Woodland Early Learning Center</v>
          </cell>
        </row>
        <row r="282">
          <cell r="A282" t="str">
            <v>0489</v>
          </cell>
          <cell r="B282">
            <v>489</v>
          </cell>
          <cell r="C282" t="str">
            <v>1117 South Limestone</v>
          </cell>
          <cell r="D282" t="str">
            <v>1117 South Limestone</v>
          </cell>
        </row>
        <row r="283">
          <cell r="A283" t="str">
            <v>0490</v>
          </cell>
          <cell r="B283">
            <v>490</v>
          </cell>
          <cell r="C283" t="str">
            <v>Environmental Quality Management</v>
          </cell>
          <cell r="D283" t="str">
            <v>Environmental Quality Management</v>
          </cell>
        </row>
        <row r="284">
          <cell r="A284" t="str">
            <v>0494</v>
          </cell>
          <cell r="B284">
            <v>494</v>
          </cell>
          <cell r="C284" t="str">
            <v>Stuckert Career Center</v>
          </cell>
          <cell r="D284" t="str">
            <v>Stuckert Career Center</v>
          </cell>
        </row>
        <row r="285">
          <cell r="A285" t="str">
            <v>0495</v>
          </cell>
          <cell r="B285">
            <v>495</v>
          </cell>
          <cell r="C285" t="str">
            <v>James F. Hardymon Communications Building</v>
          </cell>
          <cell r="D285" t="str">
            <v>James F. Hardymon Communications Building</v>
          </cell>
        </row>
        <row r="286">
          <cell r="A286" t="str">
            <v>0503</v>
          </cell>
          <cell r="B286">
            <v>503</v>
          </cell>
          <cell r="C286" t="str">
            <v>Ralph G Anderson Building (Mech Eng)</v>
          </cell>
          <cell r="D286" t="str">
            <v>Ralph G Anderson Building (Mech Eng)</v>
          </cell>
        </row>
        <row r="287">
          <cell r="A287" t="str">
            <v>0504</v>
          </cell>
          <cell r="B287">
            <v>504</v>
          </cell>
          <cell r="C287" t="str">
            <v>447 Pennsylvania Ave</v>
          </cell>
          <cell r="D287" t="str">
            <v>447 Pennsylvania Ave</v>
          </cell>
        </row>
        <row r="288">
          <cell r="A288" t="str">
            <v>0505</v>
          </cell>
          <cell r="B288">
            <v>505</v>
          </cell>
          <cell r="C288" t="str">
            <v>441 Pennsylvania Ave</v>
          </cell>
          <cell r="D288" t="str">
            <v>441 Pennsylvania Ave</v>
          </cell>
        </row>
        <row r="289">
          <cell r="A289" t="str">
            <v>0507</v>
          </cell>
          <cell r="B289">
            <v>507</v>
          </cell>
          <cell r="C289" t="str">
            <v>Sigma Alpha Epsilon Fraternity</v>
          </cell>
          <cell r="D289" t="str">
            <v>Sigma Alpha Epsilon Fraternity</v>
          </cell>
        </row>
        <row r="290">
          <cell r="A290" t="str">
            <v>0509</v>
          </cell>
          <cell r="B290">
            <v>509</v>
          </cell>
          <cell r="C290" t="str">
            <v>Biomedical Biological Sciences Research Building</v>
          </cell>
          <cell r="D290" t="str">
            <v>Biomedical Biological Sciences Research Bldg</v>
          </cell>
        </row>
        <row r="291">
          <cell r="A291" t="str">
            <v>0514</v>
          </cell>
          <cell r="B291">
            <v>514</v>
          </cell>
          <cell r="C291" t="str">
            <v>Central Utility Plant #4</v>
          </cell>
          <cell r="D291" t="str">
            <v>Central Utility Plant #4</v>
          </cell>
        </row>
        <row r="292">
          <cell r="A292" t="str">
            <v>0517</v>
          </cell>
          <cell r="B292">
            <v>517</v>
          </cell>
          <cell r="C292" t="str">
            <v>College of Medicine Learning Center</v>
          </cell>
          <cell r="D292" t="str">
            <v>College of Medicine Learning Center</v>
          </cell>
        </row>
        <row r="293">
          <cell r="A293" t="str">
            <v>0518</v>
          </cell>
          <cell r="B293">
            <v>518</v>
          </cell>
          <cell r="C293" t="str">
            <v>BBSRB Generator Building</v>
          </cell>
          <cell r="D293" t="str">
            <v>BBSRB Generator Building</v>
          </cell>
        </row>
        <row r="294">
          <cell r="A294" t="str">
            <v>0564</v>
          </cell>
          <cell r="B294">
            <v>564</v>
          </cell>
          <cell r="C294" t="str">
            <v>630 South Broadway</v>
          </cell>
          <cell r="D294" t="str">
            <v>630 South Broadway</v>
          </cell>
        </row>
        <row r="295">
          <cell r="A295" t="str">
            <v>0565</v>
          </cell>
          <cell r="B295">
            <v>565</v>
          </cell>
          <cell r="C295" t="str">
            <v>John T. Smith Hall</v>
          </cell>
          <cell r="D295" t="str">
            <v>John T. Smith Hall</v>
          </cell>
        </row>
        <row r="296">
          <cell r="A296" t="str">
            <v>0566</v>
          </cell>
          <cell r="B296">
            <v>566</v>
          </cell>
          <cell r="C296" t="str">
            <v>Dale E. Baldwin Hall</v>
          </cell>
          <cell r="D296" t="str">
            <v>Dale E. Baldwin Hall</v>
          </cell>
        </row>
        <row r="297">
          <cell r="A297" t="str">
            <v>0567</v>
          </cell>
          <cell r="B297">
            <v>567</v>
          </cell>
          <cell r="C297" t="str">
            <v>Margaret Ingels Hall</v>
          </cell>
          <cell r="D297" t="str">
            <v>Margaret Ingels Hall</v>
          </cell>
        </row>
        <row r="298">
          <cell r="A298" t="str">
            <v>0568</v>
          </cell>
          <cell r="B298">
            <v>568</v>
          </cell>
          <cell r="C298" t="str">
            <v>David P. Roselle Hall</v>
          </cell>
          <cell r="D298" t="str">
            <v>David P. Roselle Hall</v>
          </cell>
        </row>
        <row r="299">
          <cell r="A299" t="str">
            <v>0571</v>
          </cell>
          <cell r="B299">
            <v>571</v>
          </cell>
          <cell r="C299" t="str">
            <v>Parking Structure #6</v>
          </cell>
          <cell r="D299" t="str">
            <v>Parking Structure #6</v>
          </cell>
        </row>
        <row r="300">
          <cell r="A300" t="str">
            <v>0572</v>
          </cell>
          <cell r="B300">
            <v>572</v>
          </cell>
          <cell r="C300" t="str">
            <v>Parking Structure #7</v>
          </cell>
          <cell r="D300" t="str">
            <v>Parking Structure #7</v>
          </cell>
        </row>
        <row r="301">
          <cell r="A301" t="str">
            <v>0582</v>
          </cell>
          <cell r="B301">
            <v>582</v>
          </cell>
          <cell r="C301" t="str">
            <v>University Health Service</v>
          </cell>
          <cell r="D301" t="str">
            <v>University Health Service</v>
          </cell>
        </row>
        <row r="302">
          <cell r="A302" t="str">
            <v>0585</v>
          </cell>
          <cell r="B302">
            <v>585</v>
          </cell>
          <cell r="C302" t="str">
            <v>Baseball Training Pavilion</v>
          </cell>
          <cell r="D302" t="str">
            <v>Baseball Training Pavilion</v>
          </cell>
        </row>
        <row r="303">
          <cell r="A303" t="str">
            <v>0592</v>
          </cell>
          <cell r="B303">
            <v>592</v>
          </cell>
          <cell r="C303" t="str">
            <v>Storage Shed</v>
          </cell>
          <cell r="D303" t="str">
            <v>Storage Shed</v>
          </cell>
        </row>
        <row r="304">
          <cell r="A304" t="str">
            <v>0596</v>
          </cell>
          <cell r="B304">
            <v>596</v>
          </cell>
          <cell r="C304" t="str">
            <v>Lee T. Todd, Jr. Building</v>
          </cell>
          <cell r="D304" t="str">
            <v>Lee T. Todd, Jr. Building</v>
          </cell>
        </row>
        <row r="305">
          <cell r="A305" t="str">
            <v>0601</v>
          </cell>
          <cell r="B305">
            <v>601</v>
          </cell>
          <cell r="C305" t="str">
            <v>Parking Structure #8</v>
          </cell>
          <cell r="D305" t="str">
            <v>Parking Structure #8</v>
          </cell>
        </row>
        <row r="306">
          <cell r="A306" t="str">
            <v>0602</v>
          </cell>
          <cell r="B306">
            <v>602</v>
          </cell>
          <cell r="C306" t="str">
            <v>Pavilion A</v>
          </cell>
          <cell r="D306" t="str">
            <v>Pavilion A</v>
          </cell>
        </row>
        <row r="307">
          <cell r="A307" t="str">
            <v>0604</v>
          </cell>
          <cell r="B307">
            <v>604</v>
          </cell>
          <cell r="C307" t="str">
            <v>Joe Craft Center</v>
          </cell>
          <cell r="D307" t="str">
            <v>Joe Craft Center</v>
          </cell>
        </row>
        <row r="308">
          <cell r="A308" t="str">
            <v>0611</v>
          </cell>
          <cell r="B308">
            <v>611</v>
          </cell>
          <cell r="C308" t="str">
            <v>Medical Office Building (Samaritan)</v>
          </cell>
          <cell r="D308" t="str">
            <v>Medical Office Building (Samaritan)</v>
          </cell>
        </row>
        <row r="309">
          <cell r="A309" t="str">
            <v>0612</v>
          </cell>
          <cell r="B309">
            <v>612</v>
          </cell>
          <cell r="C309" t="str">
            <v>Samaritan Chiller Building</v>
          </cell>
          <cell r="D309" t="str">
            <v>Samaritan Chiller Building</v>
          </cell>
        </row>
        <row r="310">
          <cell r="A310" t="str">
            <v>0613</v>
          </cell>
          <cell r="B310">
            <v>613</v>
          </cell>
          <cell r="C310" t="str">
            <v>Samaritan Parking Structure</v>
          </cell>
          <cell r="D310" t="str">
            <v>Samaritan Parking Structure</v>
          </cell>
        </row>
        <row r="311">
          <cell r="A311" t="str">
            <v>0616</v>
          </cell>
          <cell r="B311">
            <v>616</v>
          </cell>
          <cell r="C311" t="str">
            <v>Seaton Center Storage</v>
          </cell>
          <cell r="D311" t="str">
            <v>Seaton Center Storage</v>
          </cell>
        </row>
        <row r="312">
          <cell r="A312" t="str">
            <v>0618</v>
          </cell>
          <cell r="B312">
            <v>618</v>
          </cell>
          <cell r="C312" t="str">
            <v>MacAdam Student Observatory</v>
          </cell>
          <cell r="D312" t="str">
            <v>MacAdam Student Observatory</v>
          </cell>
        </row>
        <row r="313">
          <cell r="A313" t="str">
            <v>0626</v>
          </cell>
          <cell r="B313">
            <v>626</v>
          </cell>
          <cell r="C313" t="str">
            <v>1119 S. Limestone</v>
          </cell>
          <cell r="D313" t="str">
            <v>1119 S. Limestone</v>
          </cell>
        </row>
        <row r="314">
          <cell r="A314" t="str">
            <v>0633</v>
          </cell>
          <cell r="B314">
            <v>633</v>
          </cell>
          <cell r="C314" t="str">
            <v>Davis Marksbury Building</v>
          </cell>
          <cell r="D314" t="str">
            <v>Davis Marksbury Building</v>
          </cell>
        </row>
        <row r="315">
          <cell r="A315" t="str">
            <v>0644</v>
          </cell>
          <cell r="B315">
            <v>644</v>
          </cell>
          <cell r="C315" t="str">
            <v>Wildcat Coal Lodge</v>
          </cell>
          <cell r="D315" t="str">
            <v>Wildcat Coal Lodge</v>
          </cell>
        </row>
        <row r="316">
          <cell r="A316" t="str">
            <v>0651</v>
          </cell>
          <cell r="B316">
            <v>651</v>
          </cell>
          <cell r="C316" t="str">
            <v>Mandrell Hall</v>
          </cell>
          <cell r="D316" t="str">
            <v>Mandrell Hall</v>
          </cell>
        </row>
        <row r="317">
          <cell r="A317" t="str">
            <v>0652</v>
          </cell>
          <cell r="B317">
            <v>652</v>
          </cell>
          <cell r="C317" t="str">
            <v>Bosworth Hall</v>
          </cell>
          <cell r="D317" t="str">
            <v>Bosworth Hall</v>
          </cell>
        </row>
        <row r="318">
          <cell r="A318" t="str">
            <v>0653</v>
          </cell>
          <cell r="B318">
            <v>653</v>
          </cell>
          <cell r="C318" t="str">
            <v>Sanders Hall</v>
          </cell>
          <cell r="D318" t="str">
            <v>Sanders Hall</v>
          </cell>
        </row>
        <row r="319">
          <cell r="A319" t="str">
            <v>0654</v>
          </cell>
          <cell r="B319">
            <v>654</v>
          </cell>
          <cell r="C319" t="str">
            <v>Building 100</v>
          </cell>
          <cell r="D319" t="str">
            <v>Building 100</v>
          </cell>
        </row>
        <row r="320">
          <cell r="A320" t="str">
            <v>0655</v>
          </cell>
          <cell r="B320">
            <v>655</v>
          </cell>
          <cell r="C320" t="str">
            <v>Building 200</v>
          </cell>
          <cell r="D320" t="str">
            <v>Building 200</v>
          </cell>
        </row>
        <row r="321">
          <cell r="A321" t="str">
            <v>0656</v>
          </cell>
          <cell r="B321">
            <v>656</v>
          </cell>
          <cell r="C321" t="str">
            <v>Building 300</v>
          </cell>
          <cell r="D321" t="str">
            <v>Building 300</v>
          </cell>
        </row>
        <row r="322">
          <cell r="A322" t="str">
            <v>0657</v>
          </cell>
          <cell r="B322">
            <v>657</v>
          </cell>
          <cell r="C322" t="str">
            <v>Building 400</v>
          </cell>
          <cell r="D322" t="str">
            <v>Building 400</v>
          </cell>
        </row>
        <row r="323">
          <cell r="A323" t="str">
            <v>0658</v>
          </cell>
          <cell r="B323">
            <v>658</v>
          </cell>
          <cell r="C323" t="str">
            <v>Maintenance Bldg.</v>
          </cell>
          <cell r="D323" t="str">
            <v>Maintenance Bldg.</v>
          </cell>
        </row>
        <row r="324">
          <cell r="A324" t="str">
            <v>0659</v>
          </cell>
          <cell r="B324">
            <v>659</v>
          </cell>
          <cell r="C324" t="str">
            <v>Gas Building</v>
          </cell>
          <cell r="D324" t="str">
            <v>Gas Building</v>
          </cell>
        </row>
        <row r="325">
          <cell r="A325" t="str">
            <v>0660</v>
          </cell>
          <cell r="B325">
            <v>660</v>
          </cell>
          <cell r="C325" t="str">
            <v>Maxwelton Ct. Apts #1</v>
          </cell>
          <cell r="D325" t="str">
            <v>Maxwelton Ct. Apts #1</v>
          </cell>
        </row>
        <row r="326">
          <cell r="A326" t="str">
            <v>0661</v>
          </cell>
          <cell r="B326">
            <v>661</v>
          </cell>
          <cell r="C326" t="str">
            <v>Maxwelton Ct. Apts #2</v>
          </cell>
          <cell r="D326" t="str">
            <v>Maxwelton Ct. Apts #2</v>
          </cell>
        </row>
        <row r="327">
          <cell r="A327" t="str">
            <v>0662</v>
          </cell>
          <cell r="B327">
            <v>662</v>
          </cell>
          <cell r="C327" t="str">
            <v>Maxwelton Ct. Apts #3</v>
          </cell>
          <cell r="D327" t="str">
            <v>Maxwelton Ct. Apts #3</v>
          </cell>
        </row>
        <row r="328">
          <cell r="A328" t="str">
            <v>0663</v>
          </cell>
          <cell r="B328">
            <v>663</v>
          </cell>
          <cell r="C328" t="str">
            <v>Maxwelton Ct. Apts #4</v>
          </cell>
          <cell r="D328" t="str">
            <v>Maxwelton Ct. Apts #4</v>
          </cell>
        </row>
        <row r="329">
          <cell r="A329" t="str">
            <v>0664</v>
          </cell>
          <cell r="B329">
            <v>664</v>
          </cell>
          <cell r="C329" t="str">
            <v>Maxwelton Ct. Apts #5</v>
          </cell>
          <cell r="D329" t="str">
            <v>Maxwelton Ct. Apts #5</v>
          </cell>
        </row>
        <row r="330">
          <cell r="A330" t="str">
            <v>0665</v>
          </cell>
          <cell r="B330">
            <v>665</v>
          </cell>
          <cell r="C330" t="str">
            <v>Maxwelton Ct. Apts #6</v>
          </cell>
          <cell r="D330" t="str">
            <v>Maxwelton Ct. Apts #6</v>
          </cell>
        </row>
        <row r="331">
          <cell r="A331" t="str">
            <v>0666</v>
          </cell>
          <cell r="B331">
            <v>666</v>
          </cell>
          <cell r="C331" t="str">
            <v>Maxwelton Ct. Apts #7</v>
          </cell>
          <cell r="D331" t="str">
            <v>Maxwelton Ct. Apts #7</v>
          </cell>
        </row>
        <row r="332">
          <cell r="A332" t="str">
            <v>0667</v>
          </cell>
          <cell r="B332">
            <v>667</v>
          </cell>
          <cell r="C332" t="str">
            <v>Maxwelton Ct. Apts #8</v>
          </cell>
          <cell r="D332" t="str">
            <v>Maxwelton Ct. Apts #8</v>
          </cell>
        </row>
        <row r="333">
          <cell r="A333" t="str">
            <v>0668</v>
          </cell>
          <cell r="B333">
            <v>668</v>
          </cell>
          <cell r="C333" t="str">
            <v>Maxwelton Ct. Apts #9</v>
          </cell>
          <cell r="D333" t="str">
            <v>Maxwelton Ct. Apts #9</v>
          </cell>
        </row>
        <row r="334">
          <cell r="A334" t="str">
            <v>0669</v>
          </cell>
          <cell r="B334">
            <v>669</v>
          </cell>
          <cell r="C334" t="str">
            <v>Maxwelton Ct. Apts #10</v>
          </cell>
          <cell r="D334" t="str">
            <v>Maxwelton Ct. Apts #10</v>
          </cell>
        </row>
        <row r="335">
          <cell r="A335" t="str">
            <v>0670</v>
          </cell>
          <cell r="B335">
            <v>670</v>
          </cell>
          <cell r="C335" t="str">
            <v>Maxwelton Ct. Apts #11</v>
          </cell>
          <cell r="D335" t="str">
            <v>Maxwelton Ct. Apts #11</v>
          </cell>
        </row>
        <row r="336">
          <cell r="A336" t="str">
            <v>0671</v>
          </cell>
          <cell r="B336">
            <v>671</v>
          </cell>
          <cell r="C336" t="str">
            <v>Maxwelton Ct. Apts #12</v>
          </cell>
          <cell r="D336" t="str">
            <v>Maxwelton Ct. Apts #12</v>
          </cell>
        </row>
        <row r="337">
          <cell r="A337" t="str">
            <v>0672</v>
          </cell>
          <cell r="B337">
            <v>672</v>
          </cell>
          <cell r="C337" t="str">
            <v>Maxwelton Ct. Apts #13</v>
          </cell>
          <cell r="D337" t="str">
            <v>Maxwelton Ct. Apts #13</v>
          </cell>
        </row>
        <row r="338">
          <cell r="A338" t="str">
            <v>0673</v>
          </cell>
          <cell r="B338">
            <v>673</v>
          </cell>
          <cell r="C338" t="str">
            <v>Maxwelton Ct. Apts #14</v>
          </cell>
          <cell r="D338" t="str">
            <v>Maxwelton Ct. Apts #14</v>
          </cell>
        </row>
        <row r="339">
          <cell r="A339" t="str">
            <v>0674</v>
          </cell>
          <cell r="B339">
            <v>674</v>
          </cell>
          <cell r="C339" t="str">
            <v>Maxwelton Ct. Apts #15</v>
          </cell>
          <cell r="D339" t="str">
            <v>Maxwelton Ct. Apts #15</v>
          </cell>
        </row>
        <row r="340">
          <cell r="A340" t="str">
            <v>0675</v>
          </cell>
          <cell r="B340">
            <v>675</v>
          </cell>
          <cell r="C340" t="str">
            <v>Maxwelton Ct. Apts #16</v>
          </cell>
          <cell r="D340" t="str">
            <v>Maxwelton Ct. Apts #16</v>
          </cell>
        </row>
        <row r="341">
          <cell r="A341" t="str">
            <v>0676</v>
          </cell>
          <cell r="B341">
            <v>676</v>
          </cell>
          <cell r="C341" t="str">
            <v>Bill Gatton Student Center</v>
          </cell>
          <cell r="D341" t="str">
            <v>Bill Gatton Student Center</v>
          </cell>
        </row>
        <row r="342">
          <cell r="A342" t="str">
            <v>0677</v>
          </cell>
          <cell r="B342">
            <v>677</v>
          </cell>
          <cell r="C342" t="str">
            <v>University Flats</v>
          </cell>
          <cell r="D342" t="str">
            <v>University Flats</v>
          </cell>
        </row>
        <row r="343">
          <cell r="A343" t="str">
            <v>0678</v>
          </cell>
          <cell r="B343">
            <v>678</v>
          </cell>
          <cell r="C343" t="str">
            <v>Lewis Hall</v>
          </cell>
          <cell r="D343" t="str">
            <v>Lewis Hall</v>
          </cell>
        </row>
        <row r="344">
          <cell r="A344" t="str">
            <v>0679</v>
          </cell>
          <cell r="B344">
            <v>679</v>
          </cell>
          <cell r="C344" t="str">
            <v>Research Building #2</v>
          </cell>
          <cell r="D344" t="str">
            <v>Research Building #2</v>
          </cell>
        </row>
        <row r="345">
          <cell r="A345" t="str">
            <v>0682</v>
          </cell>
          <cell r="B345">
            <v>682</v>
          </cell>
          <cell r="C345" t="str">
            <v>Kentucky Proud Park</v>
          </cell>
          <cell r="D345" t="str">
            <v>Kentucky Proud Park</v>
          </cell>
        </row>
        <row r="346">
          <cell r="A346" t="str">
            <v>0690</v>
          </cell>
          <cell r="B346">
            <v>690</v>
          </cell>
          <cell r="C346" t="str">
            <v>441 Rose Ln</v>
          </cell>
          <cell r="D346" t="str">
            <v>441 Rose Ln</v>
          </cell>
        </row>
        <row r="347">
          <cell r="A347" t="str">
            <v>0695</v>
          </cell>
          <cell r="B347">
            <v>695</v>
          </cell>
          <cell r="C347" t="str">
            <v>Blue Lot Bus Shelter</v>
          </cell>
          <cell r="D347" t="str">
            <v>Blue Lot Bus Shelter</v>
          </cell>
        </row>
        <row r="348">
          <cell r="A348" t="str">
            <v>0698</v>
          </cell>
          <cell r="B348">
            <v>698</v>
          </cell>
          <cell r="C348" t="str">
            <v>University Inn #1</v>
          </cell>
          <cell r="D348" t="str">
            <v>University Inn #1</v>
          </cell>
        </row>
        <row r="349">
          <cell r="A349" t="str">
            <v>0699</v>
          </cell>
          <cell r="B349">
            <v>699</v>
          </cell>
          <cell r="C349" t="str">
            <v>University Inn #2</v>
          </cell>
          <cell r="D349" t="str">
            <v>University Inn #2</v>
          </cell>
        </row>
        <row r="350">
          <cell r="A350" t="str">
            <v>0702</v>
          </cell>
          <cell r="B350">
            <v>702</v>
          </cell>
          <cell r="C350" t="str">
            <v>Soccer Support Building</v>
          </cell>
          <cell r="D350" t="str">
            <v>Soccer Support Building</v>
          </cell>
        </row>
        <row r="351">
          <cell r="A351" t="str">
            <v>0703</v>
          </cell>
          <cell r="B351">
            <v>703</v>
          </cell>
          <cell r="C351" t="str">
            <v>Senior Center</v>
          </cell>
          <cell r="D351" t="str">
            <v>Senior Center</v>
          </cell>
        </row>
        <row r="352">
          <cell r="A352" t="str">
            <v>0708</v>
          </cell>
          <cell r="B352">
            <v>708</v>
          </cell>
          <cell r="C352" t="str">
            <v>Kiln Enclosure Building</v>
          </cell>
          <cell r="D352" t="str">
            <v>Kiln Enclosure Building</v>
          </cell>
        </row>
        <row r="353">
          <cell r="A353" t="str">
            <v>0709</v>
          </cell>
          <cell r="B353">
            <v>709</v>
          </cell>
          <cell r="C353" t="str">
            <v>401 S Limestone</v>
          </cell>
          <cell r="D353" t="str">
            <v>401 S Limestone</v>
          </cell>
        </row>
        <row r="354">
          <cell r="A354" t="str">
            <v>0710</v>
          </cell>
          <cell r="B354">
            <v>710</v>
          </cell>
          <cell r="C354" t="str">
            <v>130 Winslow St</v>
          </cell>
          <cell r="D354" t="str">
            <v>130 Winslow St</v>
          </cell>
        </row>
        <row r="355">
          <cell r="A355" t="str">
            <v>0711</v>
          </cell>
          <cell r="B355">
            <v>711</v>
          </cell>
          <cell r="C355" t="str">
            <v>Orange Lot Bus Shelter</v>
          </cell>
          <cell r="D355" t="str">
            <v>Orange Lot Bus Shelter</v>
          </cell>
        </row>
        <row r="356">
          <cell r="A356" t="str">
            <v>0712</v>
          </cell>
          <cell r="B356">
            <v>712</v>
          </cell>
          <cell r="C356" t="str">
            <v>430 Transylvania Park</v>
          </cell>
          <cell r="D356" t="str">
            <v>430 Transylvania Park</v>
          </cell>
        </row>
        <row r="357">
          <cell r="A357" t="str">
            <v>0713</v>
          </cell>
          <cell r="B357">
            <v>713</v>
          </cell>
          <cell r="C357" t="str">
            <v>463 Rose Ln</v>
          </cell>
          <cell r="D357" t="str">
            <v>463 Rose Ln</v>
          </cell>
        </row>
        <row r="358">
          <cell r="A358" t="str">
            <v>0714</v>
          </cell>
          <cell r="B358">
            <v>714</v>
          </cell>
          <cell r="C358" t="str">
            <v>129 State St</v>
          </cell>
          <cell r="D358" t="str">
            <v>129 State St</v>
          </cell>
        </row>
        <row r="359">
          <cell r="A359" t="str">
            <v>0715</v>
          </cell>
          <cell r="B359">
            <v>715</v>
          </cell>
          <cell r="C359" t="str">
            <v>600 S Broadway</v>
          </cell>
          <cell r="D359" t="str">
            <v>600 S Broadway</v>
          </cell>
        </row>
        <row r="360">
          <cell r="A360" t="str">
            <v>0716</v>
          </cell>
          <cell r="B360">
            <v>716</v>
          </cell>
          <cell r="C360" t="str">
            <v>225 Transcript Ave</v>
          </cell>
          <cell r="D360" t="str">
            <v>225 Transcript Ave</v>
          </cell>
        </row>
        <row r="361">
          <cell r="A361" t="str">
            <v>0717</v>
          </cell>
          <cell r="B361">
            <v>717</v>
          </cell>
          <cell r="C361" t="str">
            <v>156 Leader Ave</v>
          </cell>
          <cell r="D361" t="str">
            <v>156 Leader Ave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4"/>
  <sheetViews>
    <sheetView tabSelected="1" topLeftCell="A4" zoomScale="90" zoomScaleNormal="90" workbookViewId="0">
      <selection activeCell="I14" sqref="I14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1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2" t="s">
        <v>7</v>
      </c>
      <c r="B1" s="88" t="s">
        <v>76</v>
      </c>
      <c r="C1" s="88"/>
      <c r="F1" s="64" t="s">
        <v>10</v>
      </c>
      <c r="G1" s="18">
        <v>43385</v>
      </c>
      <c r="J1" s="66" t="s">
        <v>33</v>
      </c>
      <c r="K1" s="66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3" t="s">
        <v>8</v>
      </c>
      <c r="B2" s="89" t="e">
        <f>VLOOKUP(B1,BuildingList!A:B,2,FALSE)</f>
        <v>#N/A</v>
      </c>
      <c r="C2" s="89"/>
      <c r="F2" s="65" t="s">
        <v>12</v>
      </c>
      <c r="G2" s="22" t="s">
        <v>74</v>
      </c>
      <c r="J2" s="15">
        <f>G38-J38</f>
        <v>3</v>
      </c>
      <c r="K2" s="15">
        <f>H38-M38</f>
        <v>0</v>
      </c>
      <c r="L2" s="23"/>
      <c r="M2" s="23"/>
      <c r="N2" s="23"/>
      <c r="O2" s="24"/>
      <c r="P2" s="25"/>
    </row>
    <row r="3" spans="1:16" s="86" customFormat="1" ht="15.75" x14ac:dyDescent="0.25">
      <c r="A3" s="84"/>
      <c r="B3" s="85" t="s">
        <v>179</v>
      </c>
      <c r="I3" s="87"/>
      <c r="J3" s="87"/>
      <c r="K3" s="87"/>
      <c r="L3" s="87"/>
      <c r="M3" s="87"/>
      <c r="N3" s="87"/>
      <c r="O3" s="87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7" t="s">
        <v>19</v>
      </c>
      <c r="B5" s="67" t="s">
        <v>14</v>
      </c>
      <c r="C5" s="68" t="s">
        <v>9</v>
      </c>
      <c r="D5" s="68" t="s">
        <v>4</v>
      </c>
      <c r="E5" s="68" t="s">
        <v>1</v>
      </c>
      <c r="F5" s="68" t="s">
        <v>11</v>
      </c>
      <c r="G5" s="68" t="s">
        <v>15</v>
      </c>
      <c r="H5" s="68" t="s">
        <v>16</v>
      </c>
      <c r="I5" s="69" t="s">
        <v>17</v>
      </c>
      <c r="J5" s="69" t="s">
        <v>36</v>
      </c>
      <c r="K5" s="69" t="s">
        <v>37</v>
      </c>
      <c r="L5" s="69" t="s">
        <v>38</v>
      </c>
      <c r="M5" s="69" t="s">
        <v>39</v>
      </c>
      <c r="N5" s="69" t="s">
        <v>37</v>
      </c>
      <c r="O5" s="69" t="s">
        <v>38</v>
      </c>
    </row>
    <row r="6" spans="1:16" s="41" customFormat="1" ht="15.75" thickTop="1" x14ac:dyDescent="0.25">
      <c r="A6" s="48" t="s">
        <v>81</v>
      </c>
      <c r="B6" s="48" t="s">
        <v>86</v>
      </c>
      <c r="C6" s="42" t="s">
        <v>71</v>
      </c>
      <c r="D6" s="41" t="s">
        <v>5</v>
      </c>
      <c r="E6" s="50">
        <v>935</v>
      </c>
      <c r="F6" s="50">
        <v>933</v>
      </c>
      <c r="G6" s="50" t="s">
        <v>2</v>
      </c>
      <c r="H6" s="41" t="s">
        <v>2</v>
      </c>
      <c r="I6" s="42"/>
      <c r="J6" s="74"/>
      <c r="K6" s="60"/>
      <c r="L6" s="48"/>
      <c r="M6" s="59"/>
      <c r="N6" s="60"/>
      <c r="O6" s="59"/>
    </row>
    <row r="7" spans="1:16" s="41" customFormat="1" x14ac:dyDescent="0.25">
      <c r="A7" s="48" t="s">
        <v>77</v>
      </c>
      <c r="B7" s="48" t="s">
        <v>86</v>
      </c>
      <c r="C7" s="42" t="s">
        <v>71</v>
      </c>
      <c r="D7" s="41" t="s">
        <v>5</v>
      </c>
      <c r="E7" s="50">
        <v>260</v>
      </c>
      <c r="F7" s="50">
        <v>256</v>
      </c>
      <c r="G7" s="50" t="s">
        <v>2</v>
      </c>
      <c r="H7" s="41" t="s">
        <v>2</v>
      </c>
      <c r="I7" s="42"/>
      <c r="J7" s="74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 t="s">
        <v>78</v>
      </c>
      <c r="B8" s="48" t="s">
        <v>86</v>
      </c>
      <c r="C8" s="42" t="s">
        <v>71</v>
      </c>
      <c r="D8" s="41" t="s">
        <v>5</v>
      </c>
      <c r="E8" s="50">
        <v>6</v>
      </c>
      <c r="F8" s="50">
        <v>7</v>
      </c>
      <c r="G8" s="50" t="s">
        <v>2</v>
      </c>
      <c r="H8" s="41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ht="15" customHeight="1" x14ac:dyDescent="0.25">
      <c r="A9" s="48" t="s">
        <v>79</v>
      </c>
      <c r="B9" s="48" t="s">
        <v>86</v>
      </c>
      <c r="C9" s="42" t="s">
        <v>71</v>
      </c>
      <c r="D9" s="41" t="s">
        <v>5</v>
      </c>
      <c r="E9" s="50">
        <v>210</v>
      </c>
      <c r="F9" s="50">
        <v>208</v>
      </c>
      <c r="G9" s="50" t="s">
        <v>2</v>
      </c>
      <c r="H9" s="41" t="s">
        <v>2</v>
      </c>
      <c r="I9" s="42"/>
      <c r="J9" s="79" t="str">
        <f>IF(G9="No Change","N/A",IF(G9="New Tag Required",Lookup!F:F,IF(G9="Remove Old Tag",Lookup!F:F,IF(G9="N/A","N/A",""))))</f>
        <v>N/A</v>
      </c>
      <c r="K9" s="80"/>
      <c r="L9" s="75"/>
      <c r="M9" s="7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ht="15" customHeight="1" x14ac:dyDescent="0.25">
      <c r="A10" s="48" t="s">
        <v>80</v>
      </c>
      <c r="B10" s="48" t="s">
        <v>86</v>
      </c>
      <c r="C10" s="42" t="s">
        <v>71</v>
      </c>
      <c r="D10" s="41" t="s">
        <v>5</v>
      </c>
      <c r="E10" s="50">
        <v>202</v>
      </c>
      <c r="F10" s="50">
        <v>216</v>
      </c>
      <c r="G10" s="50" t="s">
        <v>2</v>
      </c>
      <c r="H10" s="41" t="s">
        <v>2</v>
      </c>
      <c r="I10" s="42"/>
      <c r="J10" s="79" t="str">
        <f>IF(G10="No Change","N/A",IF(G10="New Tag Required",Lookup!F:F,IF(G10="Remove Old Tag",Lookup!F:F,IF(G10="N/A","N/A",""))))</f>
        <v>N/A</v>
      </c>
      <c r="K10" s="80"/>
      <c r="L10" s="75"/>
      <c r="M10" s="79" t="str">
        <f>IF(H10="No Change","N/A",IF(H10="New Tag Required",Lookup!F:F,IF(H10="Remove Old Sign",Lookup!F:F,IF(H10="N/A","N/A",""))))</f>
        <v>N/A</v>
      </c>
      <c r="N10" s="60"/>
      <c r="O10" s="59"/>
    </row>
    <row r="11" spans="1:16" s="73" customFormat="1" x14ac:dyDescent="0.25">
      <c r="A11" s="75" t="s">
        <v>82</v>
      </c>
      <c r="B11" s="48" t="s">
        <v>86</v>
      </c>
      <c r="C11" s="76" t="s">
        <v>71</v>
      </c>
      <c r="D11" s="73" t="s">
        <v>5</v>
      </c>
      <c r="E11" s="77">
        <v>1288</v>
      </c>
      <c r="F11" s="77">
        <v>1297</v>
      </c>
      <c r="G11" s="78" t="s">
        <v>2</v>
      </c>
      <c r="H11" s="73" t="s">
        <v>2</v>
      </c>
      <c r="I11" s="76"/>
      <c r="J11" s="79" t="str">
        <f>IF(G11="No Change","N/A",IF(G11="New Tag Required",Lookup!F:F,IF(G11="Remove Old Tag",Lookup!F:F,IF(G11="N/A","N/A",""))))</f>
        <v>N/A</v>
      </c>
      <c r="K11" s="80"/>
      <c r="L11" s="75"/>
      <c r="M11" s="79" t="str">
        <f>IF(H11="No Change","N/A",IF(H11="New Tag Required",Lookup!F:F,IF(H11="Remove Old Sign",Lookup!F:F,IF(H11="N/A","N/A",""))))</f>
        <v>N/A</v>
      </c>
      <c r="N11" s="80"/>
      <c r="O11" s="79"/>
    </row>
    <row r="12" spans="1:16" s="73" customFormat="1" x14ac:dyDescent="0.25">
      <c r="A12" s="82" t="s">
        <v>89</v>
      </c>
      <c r="B12" s="48" t="s">
        <v>86</v>
      </c>
      <c r="C12" s="76" t="s">
        <v>71</v>
      </c>
      <c r="D12" s="73" t="s">
        <v>5</v>
      </c>
      <c r="E12" s="77">
        <v>17</v>
      </c>
      <c r="F12" s="77">
        <v>18</v>
      </c>
      <c r="G12" s="78" t="s">
        <v>2</v>
      </c>
      <c r="H12" s="73" t="s">
        <v>2</v>
      </c>
      <c r="I12" s="76"/>
      <c r="J12" s="79" t="str">
        <f>IF(G12="No Change","N/A",IF(G12="New Tag Required",Lookup!F:F,IF(G12="Remove Old Tag",Lookup!F:F,IF(G12="N/A","N/A",""))))</f>
        <v>N/A</v>
      </c>
      <c r="K12" s="80"/>
      <c r="L12" s="75"/>
      <c r="M12" s="79" t="str">
        <f>IF(H12="No Change","N/A",IF(H12="New Tag Required",Lookup!F:F,IF(H12="Remove Old Sign",Lookup!F:F,IF(H12="N/A","N/A",""))))</f>
        <v>N/A</v>
      </c>
      <c r="N12" s="80"/>
      <c r="O12" s="79"/>
    </row>
    <row r="13" spans="1:16" s="41" customFormat="1" ht="15.75" customHeight="1" x14ac:dyDescent="0.25">
      <c r="A13" s="81" t="s">
        <v>83</v>
      </c>
      <c r="B13" s="48" t="s">
        <v>86</v>
      </c>
      <c r="C13" s="42" t="s">
        <v>71</v>
      </c>
      <c r="D13" s="41" t="s">
        <v>5</v>
      </c>
      <c r="E13" s="50">
        <v>326</v>
      </c>
      <c r="F13" s="50">
        <v>330</v>
      </c>
      <c r="G13" s="50" t="s">
        <v>2</v>
      </c>
      <c r="H13" s="41" t="s">
        <v>2</v>
      </c>
      <c r="I13" s="42"/>
      <c r="J13" s="79" t="str">
        <f>IF(G13="No Change","N/A",IF(G13="New Tag Required",Lookup!F:F,IF(G13="Remove Old Tag",Lookup!F:F,IF(G13="N/A","N/A",""))))</f>
        <v>N/A</v>
      </c>
      <c r="K13" s="80"/>
      <c r="L13" s="75"/>
      <c r="M13" s="79" t="str">
        <f>IF(H13="No Change","N/A",IF(H13="New Tag Required",Lookup!F:F,IF(H13="Remove Old Sign",Lookup!F:F,IF(H13="N/A","N/A",""))))</f>
        <v>N/A</v>
      </c>
      <c r="N13" s="60"/>
      <c r="O13" s="59"/>
    </row>
    <row r="14" spans="1:16" s="41" customFormat="1" ht="15.75" customHeight="1" x14ac:dyDescent="0.25">
      <c r="A14" s="81" t="s">
        <v>90</v>
      </c>
      <c r="B14" s="48" t="s">
        <v>86</v>
      </c>
      <c r="C14" s="42" t="s">
        <v>71</v>
      </c>
      <c r="D14" s="41" t="s">
        <v>5</v>
      </c>
      <c r="E14" s="50">
        <v>37</v>
      </c>
      <c r="F14" s="50">
        <v>39</v>
      </c>
      <c r="G14" s="50" t="s">
        <v>2</v>
      </c>
      <c r="H14" s="41" t="s">
        <v>2</v>
      </c>
      <c r="I14" s="42"/>
      <c r="J14" s="79" t="str">
        <f>IF(G14="No Change","N/A",IF(G14="New Tag Required",Lookup!F:F,IF(G14="Remove Old Tag",Lookup!F:F,IF(G14="N/A","N/A",""))))</f>
        <v>N/A</v>
      </c>
      <c r="K14" s="80"/>
      <c r="L14" s="75"/>
      <c r="M14" s="79" t="str">
        <f>IF(H14="No Change","N/A",IF(H14="New Tag Required",Lookup!F:F,IF(H14="Remove Old Sign",Lookup!F:F,IF(H14="N/A","N/A",""))))</f>
        <v>N/A</v>
      </c>
      <c r="N14" s="60"/>
      <c r="O14" s="59"/>
    </row>
    <row r="15" spans="1:16" s="41" customFormat="1" ht="15.75" customHeight="1" x14ac:dyDescent="0.25">
      <c r="A15" s="81" t="s">
        <v>91</v>
      </c>
      <c r="B15" s="48" t="s">
        <v>86</v>
      </c>
      <c r="C15" s="42" t="s">
        <v>71</v>
      </c>
      <c r="D15" s="41" t="s">
        <v>5</v>
      </c>
      <c r="E15" s="50">
        <v>31</v>
      </c>
      <c r="F15" s="50">
        <v>33</v>
      </c>
      <c r="G15" s="50" t="s">
        <v>2</v>
      </c>
      <c r="H15" s="41" t="s">
        <v>2</v>
      </c>
      <c r="I15" s="42"/>
      <c r="J15" s="79" t="str">
        <f>IF(G15="No Change","N/A",IF(G15="New Tag Required",Lookup!F:F,IF(G15="Remove Old Tag",Lookup!F:F,IF(G15="N/A","N/A",""))))</f>
        <v>N/A</v>
      </c>
      <c r="K15" s="80"/>
      <c r="L15" s="75"/>
      <c r="M15" s="79" t="str">
        <f>IF(H15="No Change","N/A",IF(H15="New Tag Required",Lookup!F:F,IF(H15="Remove Old Sign",Lookup!F:F,IF(H15="N/A","N/A",""))))</f>
        <v>N/A</v>
      </c>
      <c r="N15" s="60"/>
      <c r="O15" s="59"/>
    </row>
    <row r="16" spans="1:16" s="41" customFormat="1" ht="15.75" customHeight="1" x14ac:dyDescent="0.25">
      <c r="A16" s="81" t="s">
        <v>92</v>
      </c>
      <c r="B16" s="48" t="s">
        <v>86</v>
      </c>
      <c r="C16" s="42" t="s">
        <v>71</v>
      </c>
      <c r="D16" s="41" t="s">
        <v>5</v>
      </c>
      <c r="E16" s="50">
        <v>58</v>
      </c>
      <c r="F16" s="50">
        <v>58</v>
      </c>
      <c r="G16" s="50" t="s">
        <v>2</v>
      </c>
      <c r="H16" s="41" t="s">
        <v>2</v>
      </c>
      <c r="I16" s="42"/>
      <c r="J16" s="79" t="str">
        <f>IF(G16="No Change","N/A",IF(G16="New Tag Required",Lookup!F:F,IF(G16="Remove Old Tag",Lookup!F:F,IF(G16="N/A","N/A",""))))</f>
        <v>N/A</v>
      </c>
      <c r="K16" s="80"/>
      <c r="L16" s="75"/>
      <c r="M16" s="79" t="str">
        <f>IF(H16="No Change","N/A",IF(H16="New Tag Required",Lookup!F:F,IF(H16="Remove Old Sign",Lookup!F:F,IF(H16="N/A","N/A",""))))</f>
        <v>N/A</v>
      </c>
      <c r="N16" s="60"/>
      <c r="O16" s="59"/>
    </row>
    <row r="17" spans="1:15" s="41" customFormat="1" ht="15.75" customHeight="1" x14ac:dyDescent="0.25">
      <c r="A17" s="81" t="s">
        <v>93</v>
      </c>
      <c r="B17" s="48" t="s">
        <v>86</v>
      </c>
      <c r="C17" s="42" t="s">
        <v>71</v>
      </c>
      <c r="D17" s="41" t="s">
        <v>5</v>
      </c>
      <c r="E17" s="50">
        <v>143</v>
      </c>
      <c r="F17" s="50">
        <v>141</v>
      </c>
      <c r="G17" s="50" t="s">
        <v>2</v>
      </c>
      <c r="H17" s="41" t="s">
        <v>2</v>
      </c>
      <c r="I17" s="42"/>
      <c r="J17" s="79" t="str">
        <f>IF(G17="No Change","N/A",IF(G17="New Tag Required",Lookup!F:F,IF(G17="Remove Old Tag",Lookup!F:F,IF(G17="N/A","N/A",""))))</f>
        <v>N/A</v>
      </c>
      <c r="K17" s="80"/>
      <c r="L17" s="75"/>
      <c r="M17" s="79" t="str">
        <f>IF(H17="No Change","N/A",IF(H17="New Tag Required",Lookup!F:F,IF(H17="Remove Old Sign",Lookup!F:F,IF(H17="N/A","N/A",""))))</f>
        <v>N/A</v>
      </c>
      <c r="N17" s="60"/>
      <c r="O17" s="59"/>
    </row>
    <row r="18" spans="1:15" s="41" customFormat="1" ht="15.75" customHeight="1" x14ac:dyDescent="0.25">
      <c r="A18" s="81" t="s">
        <v>94</v>
      </c>
      <c r="B18" s="48" t="s">
        <v>86</v>
      </c>
      <c r="C18" s="42" t="s">
        <v>71</v>
      </c>
      <c r="D18" s="41" t="s">
        <v>5</v>
      </c>
      <c r="E18" s="50">
        <v>1545</v>
      </c>
      <c r="F18" s="50">
        <v>1534</v>
      </c>
      <c r="G18" s="50" t="s">
        <v>2</v>
      </c>
      <c r="H18" s="41" t="s">
        <v>2</v>
      </c>
      <c r="I18" s="42"/>
      <c r="J18" s="79" t="str">
        <f>IF(G18="No Change","N/A",IF(G18="New Tag Required",Lookup!F:F,IF(G18="Remove Old Tag",Lookup!F:F,IF(G18="N/A","N/A",""))))</f>
        <v>N/A</v>
      </c>
      <c r="K18" s="80"/>
      <c r="L18" s="75"/>
      <c r="M18" s="79" t="str">
        <f>IF(H18="No Change","N/A",IF(H18="New Tag Required",Lookup!F:F,IF(H18="Remove Old Sign",Lookup!F:F,IF(H18="N/A","N/A",""))))</f>
        <v>N/A</v>
      </c>
      <c r="N18" s="60"/>
      <c r="O18" s="59"/>
    </row>
    <row r="19" spans="1:15" s="41" customFormat="1" ht="15.75" customHeight="1" x14ac:dyDescent="0.25">
      <c r="A19" s="81" t="s">
        <v>95</v>
      </c>
      <c r="B19" s="48" t="s">
        <v>86</v>
      </c>
      <c r="C19" s="42" t="s">
        <v>71</v>
      </c>
      <c r="D19" s="41" t="s">
        <v>5</v>
      </c>
      <c r="E19" s="50">
        <v>1338</v>
      </c>
      <c r="F19" s="50">
        <v>1336</v>
      </c>
      <c r="G19" s="50" t="s">
        <v>2</v>
      </c>
      <c r="H19" s="41" t="s">
        <v>2</v>
      </c>
      <c r="I19" s="42"/>
      <c r="J19" s="79" t="str">
        <f>IF(G19="No Change","N/A",IF(G19="New Tag Required",Lookup!F:F,IF(G19="Remove Old Tag",Lookup!F:F,IF(G19="N/A","N/A",""))))</f>
        <v>N/A</v>
      </c>
      <c r="K19" s="80"/>
      <c r="L19" s="75"/>
      <c r="M19" s="79" t="str">
        <f>IF(H19="No Change","N/A",IF(H19="New Tag Required",Lookup!F:F,IF(H19="Remove Old Sign",Lookup!F:F,IF(H19="N/A","N/A",""))))</f>
        <v>N/A</v>
      </c>
      <c r="N19" s="60"/>
      <c r="O19" s="59"/>
    </row>
    <row r="20" spans="1:15" s="41" customFormat="1" ht="15.75" customHeight="1" x14ac:dyDescent="0.25">
      <c r="A20" s="81" t="s">
        <v>101</v>
      </c>
      <c r="B20" s="48" t="s">
        <v>86</v>
      </c>
      <c r="C20" s="42" t="s">
        <v>71</v>
      </c>
      <c r="D20" s="41" t="s">
        <v>5</v>
      </c>
      <c r="E20" s="50">
        <v>110</v>
      </c>
      <c r="F20" s="50">
        <v>109</v>
      </c>
      <c r="G20" s="50" t="s">
        <v>2</v>
      </c>
      <c r="H20" s="41" t="s">
        <v>2</v>
      </c>
      <c r="I20" s="42"/>
      <c r="J20" s="79" t="str">
        <f>IF(G20="No Change","N/A",IF(G20="New Tag Required",Lookup!F:F,IF(G20="Remove Old Tag",Lookup!F:F,IF(G20="N/A","N/A",""))))</f>
        <v>N/A</v>
      </c>
      <c r="K20" s="80"/>
      <c r="L20" s="75"/>
      <c r="M20" s="79" t="str">
        <f>IF(H20="No Change","N/A",IF(H20="New Tag Required",Lookup!F:F,IF(H20="Remove Old Sign",Lookup!F:F,IF(H20="N/A","N/A",""))))</f>
        <v>N/A</v>
      </c>
      <c r="N20" s="60"/>
      <c r="O20" s="59"/>
    </row>
    <row r="21" spans="1:15" s="41" customFormat="1" ht="15.75" customHeight="1" x14ac:dyDescent="0.25">
      <c r="A21" s="81" t="s">
        <v>102</v>
      </c>
      <c r="B21" s="48" t="s">
        <v>86</v>
      </c>
      <c r="C21" s="42" t="s">
        <v>71</v>
      </c>
      <c r="D21" s="41" t="s">
        <v>5</v>
      </c>
      <c r="E21" s="50">
        <v>187</v>
      </c>
      <c r="F21" s="50">
        <v>184</v>
      </c>
      <c r="G21" s="50" t="s">
        <v>2</v>
      </c>
      <c r="H21" s="41" t="s">
        <v>2</v>
      </c>
      <c r="I21" s="42"/>
      <c r="J21" s="79" t="str">
        <f>IF(G21="No Change","N/A",IF(G21="New Tag Required",Lookup!F:F,IF(G21="Remove Old Tag",Lookup!F:F,IF(G21="N/A","N/A",""))))</f>
        <v>N/A</v>
      </c>
      <c r="K21" s="80"/>
      <c r="L21" s="75"/>
      <c r="M21" s="79" t="str">
        <f>IF(H21="No Change","N/A",IF(H21="New Tag Required",Lookup!F:F,IF(H21="Remove Old Sign",Lookup!F:F,IF(H21="N/A","N/A",""))))</f>
        <v>N/A</v>
      </c>
      <c r="N21" s="60"/>
      <c r="O21" s="59"/>
    </row>
    <row r="22" spans="1:15" s="41" customFormat="1" ht="15.75" customHeight="1" x14ac:dyDescent="0.25">
      <c r="A22" s="81" t="s">
        <v>103</v>
      </c>
      <c r="B22" s="48" t="s">
        <v>86</v>
      </c>
      <c r="C22" s="42" t="s">
        <v>71</v>
      </c>
      <c r="D22" s="41" t="s">
        <v>5</v>
      </c>
      <c r="E22" s="50">
        <v>131</v>
      </c>
      <c r="F22" s="50">
        <v>129</v>
      </c>
      <c r="G22" s="50" t="s">
        <v>2</v>
      </c>
      <c r="H22" s="41" t="s">
        <v>2</v>
      </c>
      <c r="I22" s="42"/>
      <c r="J22" s="79" t="str">
        <f>IF(G22="No Change","N/A",IF(G22="New Tag Required",Lookup!F:F,IF(G22="Remove Old Tag",Lookup!F:F,IF(G22="N/A","N/A",""))))</f>
        <v>N/A</v>
      </c>
      <c r="K22" s="80"/>
      <c r="L22" s="75"/>
      <c r="M22" s="79" t="str">
        <f>IF(H22="No Change","N/A",IF(H22="New Tag Required",Lookup!F:F,IF(H22="Remove Old Sign",Lookup!F:F,IF(H22="N/A","N/A",""))))</f>
        <v>N/A</v>
      </c>
      <c r="N22" s="60"/>
      <c r="O22" s="59"/>
    </row>
    <row r="23" spans="1:15" s="41" customFormat="1" ht="15.75" customHeight="1" x14ac:dyDescent="0.25">
      <c r="A23" s="81" t="s">
        <v>104</v>
      </c>
      <c r="B23" s="48" t="s">
        <v>86</v>
      </c>
      <c r="C23" s="42" t="s">
        <v>71</v>
      </c>
      <c r="D23" s="41" t="s">
        <v>5</v>
      </c>
      <c r="E23" s="50">
        <v>138</v>
      </c>
      <c r="F23" s="50">
        <v>136</v>
      </c>
      <c r="G23" s="50" t="s">
        <v>2</v>
      </c>
      <c r="H23" s="41" t="s">
        <v>2</v>
      </c>
      <c r="I23" s="42"/>
      <c r="J23" s="79" t="str">
        <f>IF(G23="No Change","N/A",IF(G23="New Tag Required",Lookup!F:F,IF(G23="Remove Old Tag",Lookup!F:F,IF(G23="N/A","N/A",""))))</f>
        <v>N/A</v>
      </c>
      <c r="K23" s="80"/>
      <c r="L23" s="75"/>
      <c r="M23" s="79" t="str">
        <f>IF(H23="No Change","N/A",IF(H23="New Tag Required",Lookup!F:F,IF(H23="Remove Old Sign",Lookup!F:F,IF(H23="N/A","N/A",""))))</f>
        <v>N/A</v>
      </c>
      <c r="N23" s="60"/>
      <c r="O23" s="59"/>
    </row>
    <row r="24" spans="1:15" s="41" customFormat="1" x14ac:dyDescent="0.25">
      <c r="A24" s="81" t="s">
        <v>84</v>
      </c>
      <c r="B24" s="48" t="s">
        <v>86</v>
      </c>
      <c r="C24" s="42" t="s">
        <v>71</v>
      </c>
      <c r="D24" s="41" t="s">
        <v>5</v>
      </c>
      <c r="E24" s="50">
        <v>482</v>
      </c>
      <c r="F24" s="50">
        <v>486</v>
      </c>
      <c r="G24" s="50" t="s">
        <v>2</v>
      </c>
      <c r="H24" s="41" t="s">
        <v>2</v>
      </c>
      <c r="I24" s="42"/>
      <c r="J24" s="79" t="str">
        <f>IF(G24="No Change","N/A",IF(G24="New Tag Required",Lookup!F:F,IF(G24="Remove Old Tag",Lookup!F:F,IF(G24="N/A","N/A",""))))</f>
        <v>N/A</v>
      </c>
      <c r="K24" s="80"/>
      <c r="L24" s="75"/>
      <c r="M24" s="79" t="str">
        <f>IF(H24="No Change","N/A",IF(H24="New Tag Required",Lookup!F:F,IF(H24="Remove Old Sign",Lookup!F:F,IF(H24="N/A","N/A",""))))</f>
        <v>N/A</v>
      </c>
      <c r="N24" s="60"/>
      <c r="O24" s="59"/>
    </row>
    <row r="25" spans="1:15" s="41" customFormat="1" x14ac:dyDescent="0.25">
      <c r="A25" s="81" t="s">
        <v>96</v>
      </c>
      <c r="B25" s="48" t="s">
        <v>86</v>
      </c>
      <c r="C25" s="42" t="s">
        <v>71</v>
      </c>
      <c r="D25" s="41" t="s">
        <v>5</v>
      </c>
      <c r="E25" s="50">
        <v>35</v>
      </c>
      <c r="F25" s="50">
        <v>34</v>
      </c>
      <c r="G25" s="50" t="s">
        <v>2</v>
      </c>
      <c r="H25" s="41" t="s">
        <v>2</v>
      </c>
      <c r="I25" s="42"/>
      <c r="J25" s="79" t="str">
        <f>IF(G25="No Change","N/A",IF(G25="New Tag Required",Lookup!F:F,IF(G25="Remove Old Tag",Lookup!F:F,IF(G25="N/A","N/A",""))))</f>
        <v>N/A</v>
      </c>
      <c r="K25" s="80"/>
      <c r="L25" s="75"/>
      <c r="M25" s="79" t="str">
        <f>IF(H25="No Change","N/A",IF(H25="New Tag Required",Lookup!F:F,IF(H25="Remove Old Sign",Lookup!F:F,IF(H25="N/A","N/A",""))))</f>
        <v>N/A</v>
      </c>
      <c r="N25" s="60"/>
      <c r="O25" s="59"/>
    </row>
    <row r="26" spans="1:15" s="41" customFormat="1" x14ac:dyDescent="0.25">
      <c r="A26" s="81" t="s">
        <v>97</v>
      </c>
      <c r="B26" s="48" t="s">
        <v>86</v>
      </c>
      <c r="C26" s="42" t="s">
        <v>71</v>
      </c>
      <c r="D26" s="41" t="s">
        <v>5</v>
      </c>
      <c r="E26" s="50">
        <v>204</v>
      </c>
      <c r="F26" s="50">
        <v>202</v>
      </c>
      <c r="G26" s="50" t="s">
        <v>2</v>
      </c>
      <c r="H26" s="41" t="s">
        <v>2</v>
      </c>
      <c r="I26" s="42"/>
      <c r="J26" s="79" t="str">
        <f>IF(G26="No Change","N/A",IF(G26="New Tag Required",Lookup!F:F,IF(G26="Remove Old Tag",Lookup!F:F,IF(G26="N/A","N/A",""))))</f>
        <v>N/A</v>
      </c>
      <c r="K26" s="80"/>
      <c r="L26" s="75"/>
      <c r="M26" s="79" t="str">
        <f>IF(H26="No Change","N/A",IF(H26="New Tag Required",Lookup!F:F,IF(H26="Remove Old Sign",Lookup!F:F,IF(H26="N/A","N/A",""))))</f>
        <v>N/A</v>
      </c>
      <c r="N26" s="60"/>
      <c r="O26" s="59"/>
    </row>
    <row r="27" spans="1:15" s="41" customFormat="1" x14ac:dyDescent="0.25">
      <c r="A27" s="81" t="s">
        <v>98</v>
      </c>
      <c r="B27" s="48" t="s">
        <v>86</v>
      </c>
      <c r="C27" s="42" t="s">
        <v>71</v>
      </c>
      <c r="D27" s="41" t="s">
        <v>5</v>
      </c>
      <c r="E27" s="50">
        <v>239</v>
      </c>
      <c r="F27" s="50">
        <v>237</v>
      </c>
      <c r="G27" s="50" t="s">
        <v>2</v>
      </c>
      <c r="H27" s="41" t="s">
        <v>2</v>
      </c>
      <c r="I27" s="42"/>
      <c r="J27" s="79" t="str">
        <f>IF(G27="No Change","N/A",IF(G27="New Tag Required",Lookup!F:F,IF(G27="Remove Old Tag",Lookup!F:F,IF(G27="N/A","N/A",""))))</f>
        <v>N/A</v>
      </c>
      <c r="K27" s="80"/>
      <c r="L27" s="75"/>
      <c r="M27" s="79" t="str">
        <f>IF(H27="No Change","N/A",IF(H27="New Tag Required",Lookup!F:F,IF(H27="Remove Old Sign",Lookup!F:F,IF(H27="N/A","N/A",""))))</f>
        <v>N/A</v>
      </c>
      <c r="N27" s="60"/>
      <c r="O27" s="59"/>
    </row>
    <row r="28" spans="1:15" s="41" customFormat="1" x14ac:dyDescent="0.25">
      <c r="A28" s="81" t="s">
        <v>99</v>
      </c>
      <c r="B28" s="48" t="s">
        <v>86</v>
      </c>
      <c r="C28" s="42" t="s">
        <v>71</v>
      </c>
      <c r="D28" s="41" t="s">
        <v>5</v>
      </c>
      <c r="E28" s="50">
        <v>254</v>
      </c>
      <c r="F28" s="50">
        <v>252</v>
      </c>
      <c r="G28" s="50" t="s">
        <v>2</v>
      </c>
      <c r="H28" s="41" t="s">
        <v>2</v>
      </c>
      <c r="I28" s="42"/>
      <c r="J28" s="79" t="str">
        <f>IF(G28="No Change","N/A",IF(G28="New Tag Required",Lookup!F:F,IF(G28="Remove Old Tag",Lookup!F:F,IF(G28="N/A","N/A",""))))</f>
        <v>N/A</v>
      </c>
      <c r="K28" s="80"/>
      <c r="L28" s="75"/>
      <c r="M28" s="79" t="str">
        <f>IF(H28="No Change","N/A",IF(H28="New Tag Required",Lookup!F:F,IF(H28="Remove Old Sign",Lookup!F:F,IF(H28="N/A","N/A",""))))</f>
        <v>N/A</v>
      </c>
      <c r="N28" s="60"/>
      <c r="O28" s="59"/>
    </row>
    <row r="29" spans="1:15" s="41" customFormat="1" x14ac:dyDescent="0.25">
      <c r="A29" s="81" t="s">
        <v>105</v>
      </c>
      <c r="B29" s="48" t="s">
        <v>86</v>
      </c>
      <c r="C29" s="42" t="s">
        <v>71</v>
      </c>
      <c r="D29" s="41" t="s">
        <v>5</v>
      </c>
      <c r="E29" s="50">
        <v>42</v>
      </c>
      <c r="F29" s="50">
        <v>41</v>
      </c>
      <c r="G29" s="50" t="s">
        <v>2</v>
      </c>
      <c r="H29" s="41" t="s">
        <v>2</v>
      </c>
      <c r="I29" s="42"/>
      <c r="J29" s="79" t="str">
        <f>IF(G29="No Change","N/A",IF(G29="New Tag Required",Lookup!F:F,IF(G29="Remove Old Tag",Lookup!F:F,IF(G29="N/A","N/A",""))))</f>
        <v>N/A</v>
      </c>
      <c r="K29" s="80"/>
      <c r="L29" s="75"/>
      <c r="M29" s="79" t="str">
        <f>IF(H29="No Change","N/A",IF(H29="New Tag Required",Lookup!F:F,IF(H29="Remove Old Sign",Lookup!F:F,IF(H29="N/A","N/A",""))))</f>
        <v>N/A</v>
      </c>
      <c r="N29" s="60"/>
      <c r="O29" s="59"/>
    </row>
    <row r="30" spans="1:15" s="41" customFormat="1" x14ac:dyDescent="0.25">
      <c r="A30" s="81" t="s">
        <v>100</v>
      </c>
      <c r="B30" s="48" t="s">
        <v>86</v>
      </c>
      <c r="C30" s="42" t="s">
        <v>71</v>
      </c>
      <c r="D30" s="41" t="s">
        <v>5</v>
      </c>
      <c r="E30" s="50">
        <v>59</v>
      </c>
      <c r="F30" s="50">
        <v>58</v>
      </c>
      <c r="G30" s="50" t="s">
        <v>2</v>
      </c>
      <c r="H30" s="41" t="s">
        <v>2</v>
      </c>
      <c r="I30" s="42"/>
      <c r="J30" s="79" t="str">
        <f>IF(G30="No Change","N/A",IF(G30="New Tag Required",Lookup!F:F,IF(G30="Remove Old Tag",Lookup!F:F,IF(G30="N/A","N/A",""))))</f>
        <v>N/A</v>
      </c>
      <c r="K30" s="80"/>
      <c r="L30" s="75"/>
      <c r="M30" s="79" t="str">
        <f>IF(H30="No Change","N/A",IF(H30="New Tag Required",Lookup!F:F,IF(H30="Remove Old Sign",Lookup!F:F,IF(H30="N/A","N/A",""))))</f>
        <v>N/A</v>
      </c>
      <c r="N30" s="60"/>
      <c r="O30" s="59"/>
    </row>
    <row r="31" spans="1:15" s="41" customFormat="1" x14ac:dyDescent="0.25">
      <c r="A31" s="81" t="s">
        <v>85</v>
      </c>
      <c r="B31" s="48" t="s">
        <v>86</v>
      </c>
      <c r="C31" s="42" t="s">
        <v>71</v>
      </c>
      <c r="D31" s="41" t="s">
        <v>5</v>
      </c>
      <c r="E31" s="50">
        <v>135</v>
      </c>
      <c r="F31" s="50">
        <v>134</v>
      </c>
      <c r="G31" s="50" t="s">
        <v>2</v>
      </c>
      <c r="H31" s="41" t="s">
        <v>2</v>
      </c>
      <c r="I31" s="42"/>
      <c r="J31" s="79" t="str">
        <f>IF(G31="No Change","N/A",IF(G31="New Tag Required",Lookup!F:F,IF(G31="Remove Old Tag",Lookup!F:F,IF(G31="N/A","N/A",""))))</f>
        <v>N/A</v>
      </c>
      <c r="K31" s="80"/>
      <c r="L31" s="75"/>
      <c r="M31" s="79" t="str">
        <f>IF(H31="No Change","N/A",IF(H31="New Tag Required",Lookup!F:F,IF(H31="Remove Old Sign",Lookup!F:F,IF(H31="N/A","N/A",""))))</f>
        <v>N/A</v>
      </c>
      <c r="N31" s="60"/>
      <c r="O31" s="59"/>
    </row>
    <row r="32" spans="1:15" s="41" customFormat="1" x14ac:dyDescent="0.25">
      <c r="A32" s="81" t="s">
        <v>87</v>
      </c>
      <c r="B32" s="48" t="s">
        <v>86</v>
      </c>
      <c r="C32" s="42" t="s">
        <v>71</v>
      </c>
      <c r="D32" s="41" t="s">
        <v>5</v>
      </c>
      <c r="E32" s="50">
        <v>186</v>
      </c>
      <c r="F32" s="50">
        <v>184</v>
      </c>
      <c r="G32" s="50" t="s">
        <v>2</v>
      </c>
      <c r="H32" s="41" t="s">
        <v>2</v>
      </c>
      <c r="I32" s="42"/>
      <c r="J32" s="59" t="str">
        <f>IF(G32="No Change","N/A",IF(G32="New Tag Required",Lookup!F:F,IF(G32="Remove Old Tag",Lookup!F:F,IF(G32="N/A","N/A",""))))</f>
        <v>N/A</v>
      </c>
      <c r="K32" s="60"/>
      <c r="L32" s="61"/>
      <c r="M32" s="59" t="str">
        <f>IF(H32="No Change","N/A",IF(H32="New Tag Required",Lookup!F:F,IF(H32="Remove Old Sign",Lookup!F:F,IF(H32="N/A","N/A",""))))</f>
        <v>N/A</v>
      </c>
      <c r="N32" s="60"/>
      <c r="O32" s="59"/>
    </row>
    <row r="33" spans="1:15" s="41" customFormat="1" x14ac:dyDescent="0.25">
      <c r="A33" s="81" t="s">
        <v>88</v>
      </c>
      <c r="B33" s="48" t="s">
        <v>86</v>
      </c>
      <c r="C33" s="42" t="s">
        <v>71</v>
      </c>
      <c r="D33" s="41" t="s">
        <v>5</v>
      </c>
      <c r="E33" s="50">
        <v>1434</v>
      </c>
      <c r="F33" s="50">
        <v>1430</v>
      </c>
      <c r="G33" s="50" t="s">
        <v>2</v>
      </c>
      <c r="H33" s="41" t="s">
        <v>2</v>
      </c>
      <c r="I33" s="42"/>
      <c r="J33" s="59" t="str">
        <f>IF(G33="No Change","N/A",IF(G33="New Tag Required",Lookup!F:F,IF(G33="Remove Old Tag",Lookup!F:F,IF(G33="N/A","N/A",""))))</f>
        <v>N/A</v>
      </c>
      <c r="K33" s="60"/>
      <c r="L33" s="59"/>
      <c r="M33" s="59" t="str">
        <f>IF(H33="No Change","N/A",IF(H33="New Tag Required",Lookup!F:F,IF(H33="Remove Old Sign",Lookup!F:F,IF(H33="N/A","N/A",""))))</f>
        <v>N/A</v>
      </c>
      <c r="N33" s="60"/>
      <c r="O33" s="59"/>
    </row>
    <row r="34" spans="1:15" s="41" customFormat="1" x14ac:dyDescent="0.25">
      <c r="A34" s="81" t="s">
        <v>106</v>
      </c>
      <c r="B34" s="48" t="s">
        <v>86</v>
      </c>
      <c r="C34" s="42" t="s">
        <v>50</v>
      </c>
      <c r="D34" s="41" t="s">
        <v>13</v>
      </c>
      <c r="E34" s="50">
        <v>0</v>
      </c>
      <c r="F34" s="50">
        <v>191</v>
      </c>
      <c r="G34" s="50" t="s">
        <v>3</v>
      </c>
      <c r="H34" s="41" t="s">
        <v>13</v>
      </c>
      <c r="I34" s="42"/>
      <c r="J34" s="59"/>
      <c r="K34" s="60"/>
      <c r="L34" s="59"/>
      <c r="M34" s="59"/>
      <c r="N34" s="60"/>
      <c r="O34" s="59"/>
    </row>
    <row r="35" spans="1:15" s="41" customFormat="1" x14ac:dyDescent="0.25">
      <c r="A35" s="81" t="s">
        <v>107</v>
      </c>
      <c r="B35" s="48" t="s">
        <v>86</v>
      </c>
      <c r="C35" s="42" t="s">
        <v>50</v>
      </c>
      <c r="D35" s="41" t="s">
        <v>13</v>
      </c>
      <c r="E35" s="50">
        <v>0</v>
      </c>
      <c r="F35" s="50">
        <v>73</v>
      </c>
      <c r="G35" s="50" t="s">
        <v>3</v>
      </c>
      <c r="H35" s="41" t="s">
        <v>13</v>
      </c>
      <c r="I35" s="42"/>
      <c r="J35" s="59"/>
      <c r="K35" s="60"/>
      <c r="L35" s="59"/>
      <c r="M35" s="59"/>
      <c r="N35" s="60"/>
      <c r="O35" s="59"/>
    </row>
    <row r="36" spans="1:15" ht="15.75" thickBot="1" x14ac:dyDescent="0.3">
      <c r="A36" s="56" t="s">
        <v>108</v>
      </c>
      <c r="B36" s="26" t="s">
        <v>86</v>
      </c>
      <c r="C36" s="11" t="s">
        <v>50</v>
      </c>
      <c r="D36" s="16" t="s">
        <v>13</v>
      </c>
      <c r="E36" s="30">
        <v>0</v>
      </c>
      <c r="F36" s="30">
        <v>17</v>
      </c>
      <c r="G36" s="30" t="s">
        <v>3</v>
      </c>
      <c r="H36" s="16" t="s">
        <v>13</v>
      </c>
      <c r="K36" s="32"/>
      <c r="N36" s="32"/>
    </row>
    <row r="37" spans="1:15" ht="45" x14ac:dyDescent="0.25">
      <c r="A37" s="56"/>
      <c r="C37" s="11"/>
      <c r="E37" s="30"/>
      <c r="F37" s="30"/>
      <c r="G37" s="70" t="s">
        <v>45</v>
      </c>
      <c r="H37" s="71" t="s">
        <v>46</v>
      </c>
      <c r="J37" s="72" t="s">
        <v>40</v>
      </c>
      <c r="K37" s="10"/>
      <c r="L37" s="10"/>
      <c r="M37" s="72" t="s">
        <v>41</v>
      </c>
    </row>
    <row r="38" spans="1:15" ht="15.75" thickBot="1" x14ac:dyDescent="0.3">
      <c r="A38" s="56"/>
      <c r="C38" s="11"/>
      <c r="E38" s="30"/>
      <c r="F38" s="30"/>
      <c r="G38" s="14">
        <f>COUNTIF(G7:G37,"New Tag Required")</f>
        <v>3</v>
      </c>
      <c r="H38" s="13">
        <f>COUNTIF(H7:H37,"New Sign Required")</f>
        <v>0</v>
      </c>
      <c r="J38" s="12">
        <f>COUNTIF(J7:J37,"Installed")</f>
        <v>0</v>
      </c>
      <c r="K38" s="10"/>
      <c r="L38" s="10"/>
      <c r="M38" s="12">
        <f>COUNTIF(M7:M37,"Installed")</f>
        <v>0</v>
      </c>
    </row>
    <row r="39" spans="1:15" x14ac:dyDescent="0.25">
      <c r="A39" s="56"/>
      <c r="C39" s="11"/>
      <c r="E39" s="30"/>
      <c r="F39" s="30"/>
      <c r="G39" s="30"/>
    </row>
    <row r="40" spans="1:15" x14ac:dyDescent="0.25">
      <c r="A40" s="56"/>
      <c r="C40" s="11"/>
      <c r="E40" s="30"/>
      <c r="F40" s="30"/>
      <c r="G40" s="30"/>
    </row>
    <row r="41" spans="1:15" x14ac:dyDescent="0.25">
      <c r="A41" s="56"/>
      <c r="C41" s="11"/>
      <c r="E41" s="30"/>
      <c r="F41" s="30"/>
      <c r="G41" s="30"/>
    </row>
    <row r="42" spans="1:15" x14ac:dyDescent="0.25">
      <c r="A42" s="56"/>
      <c r="C42" s="11"/>
      <c r="E42" s="30"/>
      <c r="F42" s="30"/>
      <c r="G42" s="30"/>
    </row>
    <row r="43" spans="1:15" x14ac:dyDescent="0.25">
      <c r="A43" s="56"/>
      <c r="C43" s="11"/>
      <c r="E43" s="30"/>
      <c r="F43" s="30"/>
      <c r="G43" s="30"/>
    </row>
    <row r="44" spans="1:15" x14ac:dyDescent="0.25">
      <c r="A44" s="56"/>
      <c r="C44" s="11"/>
      <c r="E44" s="30"/>
      <c r="F44" s="30"/>
      <c r="G44" s="30"/>
    </row>
    <row r="45" spans="1:15" x14ac:dyDescent="0.25">
      <c r="A45" s="56"/>
      <c r="C45" s="11"/>
      <c r="E45" s="30"/>
      <c r="F45" s="30"/>
      <c r="G45" s="30"/>
    </row>
    <row r="46" spans="1:15" x14ac:dyDescent="0.25">
      <c r="A46" s="57"/>
      <c r="C46" s="11"/>
      <c r="E46" s="30"/>
      <c r="F46" s="33"/>
      <c r="G46" s="30"/>
    </row>
    <row r="47" spans="1:15" x14ac:dyDescent="0.25">
      <c r="A47" s="57"/>
      <c r="C47" s="11"/>
      <c r="E47" s="30"/>
      <c r="F47" s="33"/>
      <c r="G47" s="30"/>
    </row>
    <row r="48" spans="1:15" x14ac:dyDescent="0.25">
      <c r="A48" s="57"/>
      <c r="C48" s="11"/>
      <c r="E48" s="30"/>
      <c r="F48" s="34"/>
      <c r="G48" s="30"/>
    </row>
    <row r="49" spans="1:7" x14ac:dyDescent="0.25">
      <c r="A49" s="56"/>
      <c r="C49" s="11"/>
      <c r="E49" s="30"/>
      <c r="F49" s="33"/>
      <c r="G49" s="30"/>
    </row>
    <row r="50" spans="1:7" x14ac:dyDescent="0.25">
      <c r="A50" s="56"/>
      <c r="C50" s="11"/>
      <c r="E50" s="30"/>
      <c r="F50" s="33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0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8"/>
      <c r="C55" s="11"/>
      <c r="E55" s="30"/>
      <c r="F55" s="31"/>
      <c r="G55" s="30"/>
    </row>
    <row r="56" spans="1:7" x14ac:dyDescent="0.25">
      <c r="A56" s="58"/>
      <c r="C56" s="11"/>
      <c r="E56" s="30"/>
      <c r="F56" s="30"/>
      <c r="G56" s="30"/>
    </row>
    <row r="57" spans="1:7" x14ac:dyDescent="0.25">
      <c r="A57" s="58"/>
      <c r="C57" s="11"/>
      <c r="E57" s="30"/>
      <c r="F57" s="30"/>
      <c r="G57" s="30"/>
    </row>
    <row r="58" spans="1:7" x14ac:dyDescent="0.25">
      <c r="A58" s="56"/>
      <c r="C58" s="11"/>
      <c r="E58" s="30"/>
      <c r="F58" s="30"/>
      <c r="G58" s="30"/>
    </row>
    <row r="59" spans="1:7" x14ac:dyDescent="0.25">
      <c r="A59" s="56"/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204" spans="3:3" x14ac:dyDescent="0.25">
      <c r="C204" s="16" t="s">
        <v>29</v>
      </c>
    </row>
  </sheetData>
  <sheetProtection sheet="1" objects="1" scenarios="1" formatCells="0" formatColumns="0" formatRows="0"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3:G57 G11:G36">
    <cfRule type="containsText" dxfId="211" priority="297" operator="containsText" text="New Tag Required">
      <formula>NOT(ISERROR(SEARCH("New Tag Required",G11)))</formula>
    </cfRule>
  </conditionalFormatting>
  <conditionalFormatting sqref="D6:D7 D24:D30 D33:D103">
    <cfRule type="containsText" dxfId="210" priority="296" operator="containsText" text="Yes">
      <formula>NOT(ISERROR(SEARCH("Yes",D6)))</formula>
    </cfRule>
  </conditionalFormatting>
  <conditionalFormatting sqref="H43:H103 H204:H425 H11:H36">
    <cfRule type="containsText" dxfId="209" priority="284" operator="containsText" text="New Sign Required">
      <formula>NOT(ISERROR(SEARCH("New Sign Required",H11)))</formula>
    </cfRule>
  </conditionalFormatting>
  <conditionalFormatting sqref="G43:G103 G11:H36">
    <cfRule type="containsText" dxfId="208" priority="283" operator="containsText" text="Action Required">
      <formula>NOT(ISERROR(SEARCH("Action Required",G11)))</formula>
    </cfRule>
  </conditionalFormatting>
  <conditionalFormatting sqref="H43:H103">
    <cfRule type="containsText" dxfId="207" priority="282" operator="containsText" text="Action Required">
      <formula>NOT(ISERROR(SEARCH("Action Required",H43)))</formula>
    </cfRule>
  </conditionalFormatting>
  <conditionalFormatting sqref="G6:G7 G39:G42">
    <cfRule type="containsText" dxfId="206" priority="224" operator="containsText" text="New Tag Required">
      <formula>NOT(ISERROR(SEARCH("New Tag Required",G6)))</formula>
    </cfRule>
  </conditionalFormatting>
  <conditionalFormatting sqref="H6:H7 H39:H42">
    <cfRule type="containsText" dxfId="205" priority="222" operator="containsText" text="New Sign Required">
      <formula>NOT(ISERROR(SEARCH("New Sign Required",H6)))</formula>
    </cfRule>
  </conditionalFormatting>
  <conditionalFormatting sqref="G6:G7 G39:G42">
    <cfRule type="containsText" dxfId="204" priority="221" operator="containsText" text="Action Required">
      <formula>NOT(ISERROR(SEARCH("Action Required",G6)))</formula>
    </cfRule>
  </conditionalFormatting>
  <conditionalFormatting sqref="H6:H7 H39:H42">
    <cfRule type="containsText" dxfId="203" priority="220" operator="containsText" text="Action Required">
      <formula>NOT(ISERROR(SEARCH("Action Required",H6)))</formula>
    </cfRule>
  </conditionalFormatting>
  <conditionalFormatting sqref="G6:G7">
    <cfRule type="containsText" dxfId="202" priority="219" operator="containsText" text="New Tag Required">
      <formula>NOT(ISERROR(SEARCH("New Tag Required",G6)))</formula>
    </cfRule>
  </conditionalFormatting>
  <conditionalFormatting sqref="D6:D7">
    <cfRule type="containsText" dxfId="201" priority="218" operator="containsText" text="Yes">
      <formula>NOT(ISERROR(SEARCH("Yes",D6)))</formula>
    </cfRule>
  </conditionalFormatting>
  <conditionalFormatting sqref="G6:G7">
    <cfRule type="containsText" dxfId="200" priority="217" operator="containsText" text="Action Required">
      <formula>NOT(ISERROR(SEARCH("Action Required",G6)))</formula>
    </cfRule>
  </conditionalFormatting>
  <conditionalFormatting sqref="D104:D203">
    <cfRule type="containsText" dxfId="199" priority="216" operator="containsText" text="Yes">
      <formula>NOT(ISERROR(SEARCH("Yes",D104)))</formula>
    </cfRule>
  </conditionalFormatting>
  <conditionalFormatting sqref="H104:H203">
    <cfRule type="containsText" dxfId="198" priority="215" operator="containsText" text="New Sign Required">
      <formula>NOT(ISERROR(SEARCH("New Sign Required",H104)))</formula>
    </cfRule>
  </conditionalFormatting>
  <conditionalFormatting sqref="G104:G203">
    <cfRule type="containsText" dxfId="197" priority="214" operator="containsText" text="Action Required">
      <formula>NOT(ISERROR(SEARCH("Action Required",G104)))</formula>
    </cfRule>
  </conditionalFormatting>
  <conditionalFormatting sqref="H104:H203">
    <cfRule type="containsText" dxfId="196" priority="213" operator="containsText" text="Action Required">
      <formula>NOT(ISERROR(SEARCH("Action Required",H104)))</formula>
    </cfRule>
  </conditionalFormatting>
  <conditionalFormatting sqref="G8:G10">
    <cfRule type="containsText" dxfId="195" priority="194" operator="containsText" text="New Tag Required">
      <formula>NOT(ISERROR(SEARCH("New Tag Required",G8)))</formula>
    </cfRule>
  </conditionalFormatting>
  <conditionalFormatting sqref="H8:H10">
    <cfRule type="containsText" dxfId="194" priority="193" operator="containsText" text="New Sign Required">
      <formula>NOT(ISERROR(SEARCH("New Sign Required",H8)))</formula>
    </cfRule>
  </conditionalFormatting>
  <conditionalFormatting sqref="G8:G10">
    <cfRule type="containsText" dxfId="193" priority="192" operator="containsText" text="Action Required">
      <formula>NOT(ISERROR(SEARCH("Action Required",G8)))</formula>
    </cfRule>
  </conditionalFormatting>
  <conditionalFormatting sqref="H8:H10">
    <cfRule type="containsText" dxfId="192" priority="191" operator="containsText" text="Action Required">
      <formula>NOT(ISERROR(SEARCH("Action Required",H8)))</formula>
    </cfRule>
  </conditionalFormatting>
  <conditionalFormatting sqref="J2:N2">
    <cfRule type="cellIs" dxfId="191" priority="190" operator="notEqual">
      <formula>0</formula>
    </cfRule>
  </conditionalFormatting>
  <conditionalFormatting sqref="J32:J35 J6:J11">
    <cfRule type="cellIs" dxfId="190" priority="189" operator="equal">
      <formula>0</formula>
    </cfRule>
  </conditionalFormatting>
  <conditionalFormatting sqref="M32:M35 M6:M11">
    <cfRule type="cellIs" dxfId="189" priority="188" operator="equal">
      <formula>0</formula>
    </cfRule>
  </conditionalFormatting>
  <conditionalFormatting sqref="M32:M35 J32:J35 J6:J11 M6:M11">
    <cfRule type="cellIs" dxfId="188" priority="185" operator="equal">
      <formula>"In Progress"</formula>
    </cfRule>
    <cfRule type="cellIs" dxfId="187" priority="186" operator="equal">
      <formula>"Log Issues"</formula>
    </cfRule>
    <cfRule type="cellIs" dxfId="186" priority="187" operator="equal">
      <formula>"N/A"</formula>
    </cfRule>
  </conditionalFormatting>
  <conditionalFormatting sqref="K33:L35 K32 K6:K11">
    <cfRule type="expression" dxfId="185" priority="184">
      <formula>$J6="Log Issues"</formula>
    </cfRule>
  </conditionalFormatting>
  <conditionalFormatting sqref="N6:N35">
    <cfRule type="expression" dxfId="184" priority="183">
      <formula>$M6="Log Issues"</formula>
    </cfRule>
  </conditionalFormatting>
  <conditionalFormatting sqref="G11:G12">
    <cfRule type="containsText" dxfId="183" priority="182" operator="containsText" text="New Tag Required">
      <formula>NOT(ISERROR(SEARCH("New Tag Required",G11)))</formula>
    </cfRule>
  </conditionalFormatting>
  <conditionalFormatting sqref="H11:H12">
    <cfRule type="containsText" dxfId="182" priority="181" operator="containsText" text="New Sign Required">
      <formula>NOT(ISERROR(SEARCH("New Sign Required",H11)))</formula>
    </cfRule>
  </conditionalFormatting>
  <conditionalFormatting sqref="G11:G12">
    <cfRule type="containsText" dxfId="181" priority="180" operator="containsText" text="Action Required">
      <formula>NOT(ISERROR(SEARCH("Action Required",G11)))</formula>
    </cfRule>
  </conditionalFormatting>
  <conditionalFormatting sqref="H11:H12">
    <cfRule type="containsText" dxfId="180" priority="179" operator="containsText" text="Action Required">
      <formula>NOT(ISERROR(SEARCH("Action Required",H11)))</formula>
    </cfRule>
  </conditionalFormatting>
  <conditionalFormatting sqref="H1:H2 H4:H1048576">
    <cfRule type="containsText" dxfId="179" priority="177" operator="containsText" text="Remove Old Sign">
      <formula>NOT(ISERROR(SEARCH("Remove Old Sign",H1)))</formula>
    </cfRule>
    <cfRule type="containsText" dxfId="178" priority="178" operator="containsText" text="Move Sign to New Location">
      <formula>NOT(ISERROR(SEARCH("Move Sign to New Location",H1)))</formula>
    </cfRule>
  </conditionalFormatting>
  <conditionalFormatting sqref="G1:G2 G4:G1048576">
    <cfRule type="containsText" dxfId="177" priority="176" operator="containsText" text="Remove Old Tag">
      <formula>NOT(ISERROR(SEARCH("Remove Old Tag",G1)))</formula>
    </cfRule>
  </conditionalFormatting>
  <conditionalFormatting sqref="D32">
    <cfRule type="containsText" dxfId="176" priority="168" operator="containsText" text="Yes">
      <formula>NOT(ISERROR(SEARCH("Yes",D32)))</formula>
    </cfRule>
  </conditionalFormatting>
  <conditionalFormatting sqref="D8:D10">
    <cfRule type="containsText" dxfId="175" priority="174" operator="containsText" text="Yes">
      <formula>NOT(ISERROR(SEARCH("Yes",D8)))</formula>
    </cfRule>
  </conditionalFormatting>
  <conditionalFormatting sqref="D11:D12">
    <cfRule type="containsText" dxfId="174" priority="173" operator="containsText" text="Yes">
      <formula>NOT(ISERROR(SEARCH("Yes",D11)))</formula>
    </cfRule>
  </conditionalFormatting>
  <conditionalFormatting sqref="D13:D23">
    <cfRule type="containsText" dxfId="173" priority="171" operator="containsText" text="Yes">
      <formula>NOT(ISERROR(SEARCH("Yes",D13)))</formula>
    </cfRule>
  </conditionalFormatting>
  <conditionalFormatting sqref="D31">
    <cfRule type="containsText" dxfId="172" priority="169" operator="containsText" text="Yes">
      <formula>NOT(ISERROR(SEARCH("Yes",D31)))</formula>
    </cfRule>
  </conditionalFormatting>
  <conditionalFormatting sqref="D11:D12">
    <cfRule type="containsText" dxfId="171" priority="167" operator="containsText" text="Yes">
      <formula>NOT(ISERROR(SEARCH("Yes",D11)))</formula>
    </cfRule>
  </conditionalFormatting>
  <conditionalFormatting sqref="J12">
    <cfRule type="cellIs" dxfId="170" priority="165" operator="equal">
      <formula>0</formula>
    </cfRule>
  </conditionalFormatting>
  <conditionalFormatting sqref="M12">
    <cfRule type="cellIs" dxfId="169" priority="164" operator="equal">
      <formula>0</formula>
    </cfRule>
  </conditionalFormatting>
  <conditionalFormatting sqref="J12 M12">
    <cfRule type="cellIs" dxfId="168" priority="161" operator="equal">
      <formula>"In Progress"</formula>
    </cfRule>
    <cfRule type="cellIs" dxfId="167" priority="162" operator="equal">
      <formula>"Log Issues"</formula>
    </cfRule>
    <cfRule type="cellIs" dxfId="166" priority="163" operator="equal">
      <formula>"N/A"</formula>
    </cfRule>
  </conditionalFormatting>
  <conditionalFormatting sqref="K12">
    <cfRule type="expression" dxfId="165" priority="160">
      <formula>$J12="Log Issues"</formula>
    </cfRule>
  </conditionalFormatting>
  <conditionalFormatting sqref="J13">
    <cfRule type="cellIs" dxfId="164" priority="159" operator="equal">
      <formula>0</formula>
    </cfRule>
  </conditionalFormatting>
  <conditionalFormatting sqref="M13">
    <cfRule type="cellIs" dxfId="163" priority="158" operator="equal">
      <formula>0</formula>
    </cfRule>
  </conditionalFormatting>
  <conditionalFormatting sqref="J13 M13">
    <cfRule type="cellIs" dxfId="162" priority="155" operator="equal">
      <formula>"In Progress"</formula>
    </cfRule>
    <cfRule type="cellIs" dxfId="161" priority="156" operator="equal">
      <formula>"Log Issues"</formula>
    </cfRule>
    <cfRule type="cellIs" dxfId="160" priority="157" operator="equal">
      <formula>"N/A"</formula>
    </cfRule>
  </conditionalFormatting>
  <conditionalFormatting sqref="K13">
    <cfRule type="expression" dxfId="159" priority="154">
      <formula>$J13="Log Issues"</formula>
    </cfRule>
  </conditionalFormatting>
  <conditionalFormatting sqref="J14">
    <cfRule type="cellIs" dxfId="158" priority="153" operator="equal">
      <formula>0</formula>
    </cfRule>
  </conditionalFormatting>
  <conditionalFormatting sqref="M14">
    <cfRule type="cellIs" dxfId="157" priority="152" operator="equal">
      <formula>0</formula>
    </cfRule>
  </conditionalFormatting>
  <conditionalFormatting sqref="J14 M14">
    <cfRule type="cellIs" dxfId="156" priority="149" operator="equal">
      <formula>"In Progress"</formula>
    </cfRule>
    <cfRule type="cellIs" dxfId="155" priority="150" operator="equal">
      <formula>"Log Issues"</formula>
    </cfRule>
    <cfRule type="cellIs" dxfId="154" priority="151" operator="equal">
      <formula>"N/A"</formula>
    </cfRule>
  </conditionalFormatting>
  <conditionalFormatting sqref="K14">
    <cfRule type="expression" dxfId="153" priority="148">
      <formula>$J14="Log Issues"</formula>
    </cfRule>
  </conditionalFormatting>
  <conditionalFormatting sqref="J15">
    <cfRule type="cellIs" dxfId="152" priority="147" operator="equal">
      <formula>0</formula>
    </cfRule>
  </conditionalFormatting>
  <conditionalFormatting sqref="M15">
    <cfRule type="cellIs" dxfId="151" priority="146" operator="equal">
      <formula>0</formula>
    </cfRule>
  </conditionalFormatting>
  <conditionalFormatting sqref="J15 M15">
    <cfRule type="cellIs" dxfId="150" priority="143" operator="equal">
      <formula>"In Progress"</formula>
    </cfRule>
    <cfRule type="cellIs" dxfId="149" priority="144" operator="equal">
      <formula>"Log Issues"</formula>
    </cfRule>
    <cfRule type="cellIs" dxfId="148" priority="145" operator="equal">
      <formula>"N/A"</formula>
    </cfRule>
  </conditionalFormatting>
  <conditionalFormatting sqref="K15">
    <cfRule type="expression" dxfId="147" priority="142">
      <formula>$J15="Log Issues"</formula>
    </cfRule>
  </conditionalFormatting>
  <conditionalFormatting sqref="J16">
    <cfRule type="cellIs" dxfId="146" priority="141" operator="equal">
      <formula>0</formula>
    </cfRule>
  </conditionalFormatting>
  <conditionalFormatting sqref="M16">
    <cfRule type="cellIs" dxfId="145" priority="140" operator="equal">
      <formula>0</formula>
    </cfRule>
  </conditionalFormatting>
  <conditionalFormatting sqref="J16 M16">
    <cfRule type="cellIs" dxfId="144" priority="137" operator="equal">
      <formula>"In Progress"</formula>
    </cfRule>
    <cfRule type="cellIs" dxfId="143" priority="138" operator="equal">
      <formula>"Log Issues"</formula>
    </cfRule>
    <cfRule type="cellIs" dxfId="142" priority="139" operator="equal">
      <formula>"N/A"</formula>
    </cfRule>
  </conditionalFormatting>
  <conditionalFormatting sqref="K16">
    <cfRule type="expression" dxfId="141" priority="136">
      <formula>$J16="Log Issues"</formula>
    </cfRule>
  </conditionalFormatting>
  <conditionalFormatting sqref="J15">
    <cfRule type="cellIs" dxfId="140" priority="9" operator="equal">
      <formula>0</formula>
    </cfRule>
  </conditionalFormatting>
  <conditionalFormatting sqref="M15">
    <cfRule type="cellIs" dxfId="139" priority="8" operator="equal">
      <formula>0</formula>
    </cfRule>
  </conditionalFormatting>
  <conditionalFormatting sqref="J15 M15">
    <cfRule type="cellIs" dxfId="138" priority="5" operator="equal">
      <formula>"In Progress"</formula>
    </cfRule>
    <cfRule type="cellIs" dxfId="137" priority="6" operator="equal">
      <formula>"Log Issues"</formula>
    </cfRule>
    <cfRule type="cellIs" dxfId="136" priority="7" operator="equal">
      <formula>"N/A"</formula>
    </cfRule>
  </conditionalFormatting>
  <conditionalFormatting sqref="K15">
    <cfRule type="expression" dxfId="135" priority="4">
      <formula>$J15="Log Issues"</formula>
    </cfRule>
  </conditionalFormatting>
  <conditionalFormatting sqref="J17">
    <cfRule type="cellIs" dxfId="134" priority="129" operator="equal">
      <formula>0</formula>
    </cfRule>
  </conditionalFormatting>
  <conditionalFormatting sqref="M17">
    <cfRule type="cellIs" dxfId="133" priority="128" operator="equal">
      <formula>0</formula>
    </cfRule>
  </conditionalFormatting>
  <conditionalFormatting sqref="J17 M17">
    <cfRule type="cellIs" dxfId="132" priority="125" operator="equal">
      <formula>"In Progress"</formula>
    </cfRule>
    <cfRule type="cellIs" dxfId="131" priority="126" operator="equal">
      <formula>"Log Issues"</formula>
    </cfRule>
    <cfRule type="cellIs" dxfId="130" priority="127" operator="equal">
      <formula>"N/A"</formula>
    </cfRule>
  </conditionalFormatting>
  <conditionalFormatting sqref="K17">
    <cfRule type="expression" dxfId="129" priority="124">
      <formula>$J17="Log Issues"</formula>
    </cfRule>
  </conditionalFormatting>
  <conditionalFormatting sqref="J18">
    <cfRule type="cellIs" dxfId="128" priority="123" operator="equal">
      <formula>0</formula>
    </cfRule>
  </conditionalFormatting>
  <conditionalFormatting sqref="M18">
    <cfRule type="cellIs" dxfId="127" priority="122" operator="equal">
      <formula>0</formula>
    </cfRule>
  </conditionalFormatting>
  <conditionalFormatting sqref="J18 M18">
    <cfRule type="cellIs" dxfId="126" priority="119" operator="equal">
      <formula>"In Progress"</formula>
    </cfRule>
    <cfRule type="cellIs" dxfId="125" priority="120" operator="equal">
      <formula>"Log Issues"</formula>
    </cfRule>
    <cfRule type="cellIs" dxfId="124" priority="121" operator="equal">
      <formula>"N/A"</formula>
    </cfRule>
  </conditionalFormatting>
  <conditionalFormatting sqref="K18">
    <cfRule type="expression" dxfId="123" priority="118">
      <formula>$J18="Log Issues"</formula>
    </cfRule>
  </conditionalFormatting>
  <conditionalFormatting sqref="J19">
    <cfRule type="cellIs" dxfId="122" priority="117" operator="equal">
      <formula>0</formula>
    </cfRule>
  </conditionalFormatting>
  <conditionalFormatting sqref="M19">
    <cfRule type="cellIs" dxfId="121" priority="116" operator="equal">
      <formula>0</formula>
    </cfRule>
  </conditionalFormatting>
  <conditionalFormatting sqref="J19 M19">
    <cfRule type="cellIs" dxfId="120" priority="113" operator="equal">
      <formula>"In Progress"</formula>
    </cfRule>
    <cfRule type="cellIs" dxfId="119" priority="114" operator="equal">
      <formula>"Log Issues"</formula>
    </cfRule>
    <cfRule type="cellIs" dxfId="118" priority="115" operator="equal">
      <formula>"N/A"</formula>
    </cfRule>
  </conditionalFormatting>
  <conditionalFormatting sqref="K19">
    <cfRule type="expression" dxfId="117" priority="112">
      <formula>$J19="Log Issues"</formula>
    </cfRule>
  </conditionalFormatting>
  <conditionalFormatting sqref="J20">
    <cfRule type="cellIs" dxfId="116" priority="111" operator="equal">
      <formula>0</formula>
    </cfRule>
  </conditionalFormatting>
  <conditionalFormatting sqref="M20">
    <cfRule type="cellIs" dxfId="115" priority="110" operator="equal">
      <formula>0</formula>
    </cfRule>
  </conditionalFormatting>
  <conditionalFormatting sqref="J20 M20">
    <cfRule type="cellIs" dxfId="114" priority="107" operator="equal">
      <formula>"In Progress"</formula>
    </cfRule>
    <cfRule type="cellIs" dxfId="113" priority="108" operator="equal">
      <formula>"Log Issues"</formula>
    </cfRule>
    <cfRule type="cellIs" dxfId="112" priority="109" operator="equal">
      <formula>"N/A"</formula>
    </cfRule>
  </conditionalFormatting>
  <conditionalFormatting sqref="K20">
    <cfRule type="expression" dxfId="111" priority="106">
      <formula>$J20="Log Issues"</formula>
    </cfRule>
  </conditionalFormatting>
  <conditionalFormatting sqref="J21">
    <cfRule type="cellIs" dxfId="110" priority="105" operator="equal">
      <formula>0</formula>
    </cfRule>
  </conditionalFormatting>
  <conditionalFormatting sqref="M21">
    <cfRule type="cellIs" dxfId="109" priority="104" operator="equal">
      <formula>0</formula>
    </cfRule>
  </conditionalFormatting>
  <conditionalFormatting sqref="J21 M21">
    <cfRule type="cellIs" dxfId="108" priority="101" operator="equal">
      <formula>"In Progress"</formula>
    </cfRule>
    <cfRule type="cellIs" dxfId="107" priority="102" operator="equal">
      <formula>"Log Issues"</formula>
    </cfRule>
    <cfRule type="cellIs" dxfId="106" priority="103" operator="equal">
      <formula>"N/A"</formula>
    </cfRule>
  </conditionalFormatting>
  <conditionalFormatting sqref="K21">
    <cfRule type="expression" dxfId="105" priority="100">
      <formula>$J21="Log Issues"</formula>
    </cfRule>
  </conditionalFormatting>
  <conditionalFormatting sqref="J22">
    <cfRule type="cellIs" dxfId="104" priority="99" operator="equal">
      <formula>0</formula>
    </cfRule>
  </conditionalFormatting>
  <conditionalFormatting sqref="M22">
    <cfRule type="cellIs" dxfId="103" priority="98" operator="equal">
      <formula>0</formula>
    </cfRule>
  </conditionalFormatting>
  <conditionalFormatting sqref="J22 M22">
    <cfRule type="cellIs" dxfId="102" priority="95" operator="equal">
      <formula>"In Progress"</formula>
    </cfRule>
    <cfRule type="cellIs" dxfId="101" priority="96" operator="equal">
      <formula>"Log Issues"</formula>
    </cfRule>
    <cfRule type="cellIs" dxfId="100" priority="97" operator="equal">
      <formula>"N/A"</formula>
    </cfRule>
  </conditionalFormatting>
  <conditionalFormatting sqref="K22">
    <cfRule type="expression" dxfId="99" priority="94">
      <formula>$J22="Log Issues"</formula>
    </cfRule>
  </conditionalFormatting>
  <conditionalFormatting sqref="J23">
    <cfRule type="cellIs" dxfId="98" priority="93" operator="equal">
      <formula>0</formula>
    </cfRule>
  </conditionalFormatting>
  <conditionalFormatting sqref="M23">
    <cfRule type="cellIs" dxfId="97" priority="92" operator="equal">
      <formula>0</formula>
    </cfRule>
  </conditionalFormatting>
  <conditionalFormatting sqref="J23 M23">
    <cfRule type="cellIs" dxfId="96" priority="89" operator="equal">
      <formula>"In Progress"</formula>
    </cfRule>
    <cfRule type="cellIs" dxfId="95" priority="90" operator="equal">
      <formula>"Log Issues"</formula>
    </cfRule>
    <cfRule type="cellIs" dxfId="94" priority="91" operator="equal">
      <formula>"N/A"</formula>
    </cfRule>
  </conditionalFormatting>
  <conditionalFormatting sqref="K23">
    <cfRule type="expression" dxfId="93" priority="88">
      <formula>$J23="Log Issues"</formula>
    </cfRule>
  </conditionalFormatting>
  <conditionalFormatting sqref="J24">
    <cfRule type="cellIs" dxfId="92" priority="87" operator="equal">
      <formula>0</formula>
    </cfRule>
  </conditionalFormatting>
  <conditionalFormatting sqref="M24">
    <cfRule type="cellIs" dxfId="91" priority="86" operator="equal">
      <formula>0</formula>
    </cfRule>
  </conditionalFormatting>
  <conditionalFormatting sqref="J24 M24">
    <cfRule type="cellIs" dxfId="90" priority="83" operator="equal">
      <formula>"In Progress"</formula>
    </cfRule>
    <cfRule type="cellIs" dxfId="89" priority="84" operator="equal">
      <formula>"Log Issues"</formula>
    </cfRule>
    <cfRule type="cellIs" dxfId="88" priority="85" operator="equal">
      <formula>"N/A"</formula>
    </cfRule>
  </conditionalFormatting>
  <conditionalFormatting sqref="K24">
    <cfRule type="expression" dxfId="87" priority="82">
      <formula>$J24="Log Issues"</formula>
    </cfRule>
  </conditionalFormatting>
  <conditionalFormatting sqref="J25">
    <cfRule type="cellIs" dxfId="86" priority="81" operator="equal">
      <formula>0</formula>
    </cfRule>
  </conditionalFormatting>
  <conditionalFormatting sqref="M25">
    <cfRule type="cellIs" dxfId="85" priority="80" operator="equal">
      <formula>0</formula>
    </cfRule>
  </conditionalFormatting>
  <conditionalFormatting sqref="J25 M25">
    <cfRule type="cellIs" dxfId="84" priority="77" operator="equal">
      <formula>"In Progress"</formula>
    </cfRule>
    <cfRule type="cellIs" dxfId="83" priority="78" operator="equal">
      <formula>"Log Issues"</formula>
    </cfRule>
    <cfRule type="cellIs" dxfId="82" priority="79" operator="equal">
      <formula>"N/A"</formula>
    </cfRule>
  </conditionalFormatting>
  <conditionalFormatting sqref="K25">
    <cfRule type="expression" dxfId="81" priority="76">
      <formula>$J25="Log Issues"</formula>
    </cfRule>
  </conditionalFormatting>
  <conditionalFormatting sqref="J26">
    <cfRule type="cellIs" dxfId="80" priority="75" operator="equal">
      <formula>0</formula>
    </cfRule>
  </conditionalFormatting>
  <conditionalFormatting sqref="M26">
    <cfRule type="cellIs" dxfId="79" priority="74" operator="equal">
      <formula>0</formula>
    </cfRule>
  </conditionalFormatting>
  <conditionalFormatting sqref="J26 M26">
    <cfRule type="cellIs" dxfId="78" priority="71" operator="equal">
      <formula>"In Progress"</formula>
    </cfRule>
    <cfRule type="cellIs" dxfId="77" priority="72" operator="equal">
      <formula>"Log Issues"</formula>
    </cfRule>
    <cfRule type="cellIs" dxfId="76" priority="73" operator="equal">
      <formula>"N/A"</formula>
    </cfRule>
  </conditionalFormatting>
  <conditionalFormatting sqref="K26">
    <cfRule type="expression" dxfId="75" priority="70">
      <formula>$J26="Log Issues"</formula>
    </cfRule>
  </conditionalFormatting>
  <conditionalFormatting sqref="J27">
    <cfRule type="cellIs" dxfId="74" priority="69" operator="equal">
      <formula>0</formula>
    </cfRule>
  </conditionalFormatting>
  <conditionalFormatting sqref="M27">
    <cfRule type="cellIs" dxfId="73" priority="68" operator="equal">
      <formula>0</formula>
    </cfRule>
  </conditionalFormatting>
  <conditionalFormatting sqref="J27 M27">
    <cfRule type="cellIs" dxfId="72" priority="65" operator="equal">
      <formula>"In Progress"</formula>
    </cfRule>
    <cfRule type="cellIs" dxfId="71" priority="66" operator="equal">
      <formula>"Log Issues"</formula>
    </cfRule>
    <cfRule type="cellIs" dxfId="70" priority="67" operator="equal">
      <formula>"N/A"</formula>
    </cfRule>
  </conditionalFormatting>
  <conditionalFormatting sqref="K27">
    <cfRule type="expression" dxfId="69" priority="64">
      <formula>$J27="Log Issues"</formula>
    </cfRule>
  </conditionalFormatting>
  <conditionalFormatting sqref="J28">
    <cfRule type="cellIs" dxfId="68" priority="63" operator="equal">
      <formula>0</formula>
    </cfRule>
  </conditionalFormatting>
  <conditionalFormatting sqref="M28">
    <cfRule type="cellIs" dxfId="67" priority="62" operator="equal">
      <formula>0</formula>
    </cfRule>
  </conditionalFormatting>
  <conditionalFormatting sqref="J28 M28">
    <cfRule type="cellIs" dxfId="66" priority="59" operator="equal">
      <formula>"In Progress"</formula>
    </cfRule>
    <cfRule type="cellIs" dxfId="65" priority="60" operator="equal">
      <formula>"Log Issues"</formula>
    </cfRule>
    <cfRule type="cellIs" dxfId="64" priority="61" operator="equal">
      <formula>"N/A"</formula>
    </cfRule>
  </conditionalFormatting>
  <conditionalFormatting sqref="K28">
    <cfRule type="expression" dxfId="63" priority="58">
      <formula>$J28="Log Issues"</formula>
    </cfRule>
  </conditionalFormatting>
  <conditionalFormatting sqref="J29">
    <cfRule type="cellIs" dxfId="62" priority="57" operator="equal">
      <formula>0</formula>
    </cfRule>
  </conditionalFormatting>
  <conditionalFormatting sqref="M29">
    <cfRule type="cellIs" dxfId="61" priority="56" operator="equal">
      <formula>0</formula>
    </cfRule>
  </conditionalFormatting>
  <conditionalFormatting sqref="J29 M29">
    <cfRule type="cellIs" dxfId="60" priority="53" operator="equal">
      <formula>"In Progress"</formula>
    </cfRule>
    <cfRule type="cellIs" dxfId="59" priority="54" operator="equal">
      <formula>"Log Issues"</formula>
    </cfRule>
    <cfRule type="cellIs" dxfId="58" priority="55" operator="equal">
      <formula>"N/A"</formula>
    </cfRule>
  </conditionalFormatting>
  <conditionalFormatting sqref="K29">
    <cfRule type="expression" dxfId="57" priority="52">
      <formula>$J29="Log Issues"</formula>
    </cfRule>
  </conditionalFormatting>
  <conditionalFormatting sqref="J30">
    <cfRule type="cellIs" dxfId="56" priority="51" operator="equal">
      <formula>0</formula>
    </cfRule>
  </conditionalFormatting>
  <conditionalFormatting sqref="M30">
    <cfRule type="cellIs" dxfId="55" priority="50" operator="equal">
      <formula>0</formula>
    </cfRule>
  </conditionalFormatting>
  <conditionalFormatting sqref="J30 M30">
    <cfRule type="cellIs" dxfId="54" priority="47" operator="equal">
      <formula>"In Progress"</formula>
    </cfRule>
    <cfRule type="cellIs" dxfId="53" priority="48" operator="equal">
      <formula>"Log Issues"</formula>
    </cfRule>
    <cfRule type="cellIs" dxfId="52" priority="49" operator="equal">
      <formula>"N/A"</formula>
    </cfRule>
  </conditionalFormatting>
  <conditionalFormatting sqref="K30">
    <cfRule type="expression" dxfId="51" priority="46">
      <formula>$J30="Log Issues"</formula>
    </cfRule>
  </conditionalFormatting>
  <conditionalFormatting sqref="J31">
    <cfRule type="cellIs" dxfId="50" priority="45" operator="equal">
      <formula>0</formula>
    </cfRule>
  </conditionalFormatting>
  <conditionalFormatting sqref="M31">
    <cfRule type="cellIs" dxfId="49" priority="44" operator="equal">
      <formula>0</formula>
    </cfRule>
  </conditionalFormatting>
  <conditionalFormatting sqref="J31 M31">
    <cfRule type="cellIs" dxfId="48" priority="41" operator="equal">
      <formula>"In Progress"</formula>
    </cfRule>
    <cfRule type="cellIs" dxfId="47" priority="42" operator="equal">
      <formula>"Log Issues"</formula>
    </cfRule>
    <cfRule type="cellIs" dxfId="46" priority="43" operator="equal">
      <formula>"N/A"</formula>
    </cfRule>
  </conditionalFormatting>
  <conditionalFormatting sqref="K31">
    <cfRule type="expression" dxfId="45" priority="40">
      <formula>$J31="Log Issues"</formula>
    </cfRule>
  </conditionalFormatting>
  <conditionalFormatting sqref="J10">
    <cfRule type="cellIs" dxfId="44" priority="39" operator="equal">
      <formula>0</formula>
    </cfRule>
  </conditionalFormatting>
  <conditionalFormatting sqref="M10">
    <cfRule type="cellIs" dxfId="43" priority="38" operator="equal">
      <formula>0</formula>
    </cfRule>
  </conditionalFormatting>
  <conditionalFormatting sqref="J10 M10">
    <cfRule type="cellIs" dxfId="42" priority="35" operator="equal">
      <formula>"In Progress"</formula>
    </cfRule>
    <cfRule type="cellIs" dxfId="41" priority="36" operator="equal">
      <formula>"Log Issues"</formula>
    </cfRule>
    <cfRule type="cellIs" dxfId="40" priority="37" operator="equal">
      <formula>"N/A"</formula>
    </cfRule>
  </conditionalFormatting>
  <conditionalFormatting sqref="K10">
    <cfRule type="expression" dxfId="39" priority="34">
      <formula>$J10="Log Issues"</formula>
    </cfRule>
  </conditionalFormatting>
  <conditionalFormatting sqref="J11">
    <cfRule type="cellIs" dxfId="38" priority="33" operator="equal">
      <formula>0</formula>
    </cfRule>
  </conditionalFormatting>
  <conditionalFormatting sqref="M11">
    <cfRule type="cellIs" dxfId="37" priority="32" operator="equal">
      <formula>0</formula>
    </cfRule>
  </conditionalFormatting>
  <conditionalFormatting sqref="J11 M11">
    <cfRule type="cellIs" dxfId="36" priority="29" operator="equal">
      <formula>"In Progress"</formula>
    </cfRule>
    <cfRule type="cellIs" dxfId="35" priority="30" operator="equal">
      <formula>"Log Issues"</formula>
    </cfRule>
    <cfRule type="cellIs" dxfId="34" priority="31" operator="equal">
      <formula>"N/A"</formula>
    </cfRule>
  </conditionalFormatting>
  <conditionalFormatting sqref="K11">
    <cfRule type="expression" dxfId="33" priority="28">
      <formula>$J11="Log Issues"</formula>
    </cfRule>
  </conditionalFormatting>
  <conditionalFormatting sqref="J12">
    <cfRule type="cellIs" dxfId="32" priority="27" operator="equal">
      <formula>0</formula>
    </cfRule>
  </conditionalFormatting>
  <conditionalFormatting sqref="M12">
    <cfRule type="cellIs" dxfId="31" priority="26" operator="equal">
      <formula>0</formula>
    </cfRule>
  </conditionalFormatting>
  <conditionalFormatting sqref="J12 M12">
    <cfRule type="cellIs" dxfId="30" priority="23" operator="equal">
      <formula>"In Progress"</formula>
    </cfRule>
    <cfRule type="cellIs" dxfId="29" priority="24" operator="equal">
      <formula>"Log Issues"</formula>
    </cfRule>
    <cfRule type="cellIs" dxfId="28" priority="25" operator="equal">
      <formula>"N/A"</formula>
    </cfRule>
  </conditionalFormatting>
  <conditionalFormatting sqref="K12">
    <cfRule type="expression" dxfId="27" priority="22">
      <formula>$J12="Log Issues"</formula>
    </cfRule>
  </conditionalFormatting>
  <conditionalFormatting sqref="J13">
    <cfRule type="cellIs" dxfId="26" priority="21" operator="equal">
      <formula>0</formula>
    </cfRule>
  </conditionalFormatting>
  <conditionalFormatting sqref="M13">
    <cfRule type="cellIs" dxfId="25" priority="20" operator="equal">
      <formula>0</formula>
    </cfRule>
  </conditionalFormatting>
  <conditionalFormatting sqref="J13 M13">
    <cfRule type="cellIs" dxfId="24" priority="17" operator="equal">
      <formula>"In Progress"</formula>
    </cfRule>
    <cfRule type="cellIs" dxfId="23" priority="18" operator="equal">
      <formula>"Log Issues"</formula>
    </cfRule>
    <cfRule type="cellIs" dxfId="22" priority="19" operator="equal">
      <formula>"N/A"</formula>
    </cfRule>
  </conditionalFormatting>
  <conditionalFormatting sqref="K13">
    <cfRule type="expression" dxfId="21" priority="16">
      <formula>$J13="Log Issues"</formula>
    </cfRule>
  </conditionalFormatting>
  <conditionalFormatting sqref="J14">
    <cfRule type="cellIs" dxfId="20" priority="15" operator="equal">
      <formula>0</formula>
    </cfRule>
  </conditionalFormatting>
  <conditionalFormatting sqref="M14">
    <cfRule type="cellIs" dxfId="19" priority="14" operator="equal">
      <formula>0</formula>
    </cfRule>
  </conditionalFormatting>
  <conditionalFormatting sqref="J14 M14">
    <cfRule type="cellIs" dxfId="18" priority="11" operator="equal">
      <formula>"In Progress"</formula>
    </cfRule>
    <cfRule type="cellIs" dxfId="17" priority="12" operator="equal">
      <formula>"Log Issues"</formula>
    </cfRule>
    <cfRule type="cellIs" dxfId="16" priority="13" operator="equal">
      <formula>"N/A"</formula>
    </cfRule>
  </conditionalFormatting>
  <conditionalFormatting sqref="K14">
    <cfRule type="expression" dxfId="15" priority="10">
      <formula>$J14="Log Issues"</formula>
    </cfRule>
  </conditionalFormatting>
  <conditionalFormatting sqref="H3">
    <cfRule type="containsText" dxfId="14" priority="2" operator="containsText" text="Remove Old Sign">
      <formula>NOT(ISERROR(SEARCH("Remove Old Sign",H3)))</formula>
    </cfRule>
    <cfRule type="containsText" dxfId="13" priority="3" operator="containsText" text="Move Sign to New Location">
      <formula>NOT(ISERROR(SEARCH("Move Sign to New Location",H3)))</formula>
    </cfRule>
  </conditionalFormatting>
  <conditionalFormatting sqref="G3">
    <cfRule type="containsText" dxfId="12" priority="1" operator="containsText" text="Remove Old Tag">
      <formula>NOT(ISERROR(SEARCH("Remove Old Tag",G3)))</formula>
    </cfRule>
  </conditionalFormatting>
  <dataValidations count="2">
    <dataValidation type="list" allowBlank="1" showInputMessage="1" showErrorMessage="1" sqref="H204:H408">
      <formula1>DoorSignage</formula1>
    </dataValidation>
    <dataValidation type="list" allowBlank="1" showInputMessage="1" showErrorMessage="1" sqref="D6:D7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H39:H203 H36</xm:sqref>
        </x14:dataValidation>
        <x14:dataValidation type="list" allowBlank="1" showInputMessage="1" showErrorMessage="1">
          <x14:formula1>
            <xm:f>Lookup!$A$1:$A$4</xm:f>
          </x14:formula1>
          <xm:sqref>G39:G203 G36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O6:O35</xm:sqref>
        </x14:dataValidation>
        <x14:dataValidation type="list" allowBlank="1" showInputMessage="1" showErrorMessage="1">
          <x14:formula1>
            <xm:f>Lookup!$A$1:$A$8</xm:f>
          </x14:formula1>
          <xm:sqref>G6:G35</xm:sqref>
        </x14:dataValidation>
        <x14:dataValidation type="list" allowBlank="1" showInputMessage="1" showErrorMessage="1">
          <x14:formula1>
            <xm:f>Lookup!$D$1:$D$10</xm:f>
          </x14:formula1>
          <xm:sqref>H6:H35</xm:sqref>
        </x14:dataValidation>
        <x14:dataValidation type="list" allowBlank="1" showInputMessage="1" showErrorMessage="1">
          <x14:formula1>
            <xm:f>Lookup!$F$1:$F$7</xm:f>
          </x14:formula1>
          <xm:sqref>J6:J35</xm:sqref>
        </x14:dataValidation>
        <x14:dataValidation type="list" allowBlank="1" showInputMessage="1" showErrorMessage="1">
          <x14:formula1>
            <xm:f>Lookup!$F$1:$F$8</xm:f>
          </x14:formula1>
          <xm:sqref>M6:M35</xm:sqref>
        </x14:dataValidation>
        <x14:dataValidation type="list" allowBlank="1" showInputMessage="1">
          <x14:formula1>
            <xm:f>Lookup!$E$1:$E$19</xm:f>
          </x14:formula1>
          <xm:sqref>C6:C203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75" zoomScaleNormal="75" workbookViewId="0">
      <selection activeCell="G17" sqref="G17"/>
    </sheetView>
  </sheetViews>
  <sheetFormatPr defaultColWidth="9.140625" defaultRowHeight="15" x14ac:dyDescent="0.25"/>
  <cols>
    <col min="1" max="1" width="22.42578125" style="48" bestFit="1" customWidth="1"/>
    <col min="2" max="2" width="38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">
        <v>73</v>
      </c>
      <c r="C1" s="39"/>
      <c r="D1" s="17" t="s">
        <v>10</v>
      </c>
      <c r="E1" s="40">
        <f>'KD Changes'!G1</f>
        <v>43385</v>
      </c>
    </row>
    <row r="2" spans="1:10" ht="15" customHeight="1" x14ac:dyDescent="0.25">
      <c r="A2" s="43" t="s">
        <v>8</v>
      </c>
      <c r="B2" s="44" t="e">
        <f>'KD Changes'!B2:C2</f>
        <v>#N/A</v>
      </c>
      <c r="C2" s="45"/>
      <c r="D2" s="46" t="s">
        <v>12</v>
      </c>
      <c r="E2" s="47" t="str">
        <f>'KD Changes'!G2</f>
        <v>Nicole Kline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83" t="s">
        <v>109</v>
      </c>
      <c r="B6" s="83" t="s">
        <v>110</v>
      </c>
      <c r="G6" s="29"/>
      <c r="H6" s="29"/>
      <c r="I6" s="41"/>
      <c r="J6" s="41"/>
    </row>
    <row r="7" spans="1:10" x14ac:dyDescent="0.25">
      <c r="A7" s="83" t="s">
        <v>111</v>
      </c>
      <c r="B7" s="83" t="s">
        <v>112</v>
      </c>
      <c r="G7" s="29"/>
      <c r="H7" s="29"/>
      <c r="I7" s="41"/>
      <c r="J7" s="41"/>
    </row>
    <row r="8" spans="1:10" ht="15" customHeight="1" x14ac:dyDescent="0.25">
      <c r="A8" s="41" t="s">
        <v>113</v>
      </c>
      <c r="B8" s="41" t="s">
        <v>114</v>
      </c>
      <c r="C8" s="41" t="s">
        <v>64</v>
      </c>
      <c r="D8" s="50">
        <v>933</v>
      </c>
      <c r="G8" s="29"/>
      <c r="H8" s="29"/>
      <c r="I8" s="41"/>
      <c r="J8" s="41"/>
    </row>
    <row r="9" spans="1:10" x14ac:dyDescent="0.25">
      <c r="A9" s="41" t="s">
        <v>115</v>
      </c>
      <c r="B9" s="41" t="s">
        <v>116</v>
      </c>
      <c r="C9" s="41" t="s">
        <v>64</v>
      </c>
      <c r="D9" s="50">
        <v>256</v>
      </c>
      <c r="G9" s="29"/>
      <c r="H9" s="29"/>
      <c r="I9" s="41"/>
      <c r="J9" s="41"/>
    </row>
    <row r="10" spans="1:10" x14ac:dyDescent="0.25">
      <c r="A10" s="41" t="s">
        <v>117</v>
      </c>
      <c r="B10" s="41" t="s">
        <v>118</v>
      </c>
      <c r="C10" s="41" t="s">
        <v>64</v>
      </c>
      <c r="D10" s="50">
        <v>5</v>
      </c>
      <c r="F10" s="50"/>
      <c r="G10" s="29"/>
      <c r="H10" s="29"/>
    </row>
    <row r="11" spans="1:10" x14ac:dyDescent="0.25">
      <c r="A11" s="41" t="s">
        <v>119</v>
      </c>
      <c r="B11" s="41" t="s">
        <v>120</v>
      </c>
      <c r="C11" s="41" t="s">
        <v>64</v>
      </c>
      <c r="D11" s="41">
        <v>7</v>
      </c>
      <c r="F11" s="50"/>
      <c r="G11" s="29"/>
      <c r="H11" s="29"/>
    </row>
    <row r="12" spans="1:10" x14ac:dyDescent="0.25">
      <c r="A12" s="41" t="s">
        <v>121</v>
      </c>
      <c r="B12" s="41" t="s">
        <v>122</v>
      </c>
      <c r="C12" s="41" t="s">
        <v>64</v>
      </c>
      <c r="D12" s="50">
        <v>208</v>
      </c>
      <c r="F12" s="50"/>
      <c r="G12" s="29"/>
      <c r="H12" s="29"/>
    </row>
    <row r="13" spans="1:10" x14ac:dyDescent="0.25">
      <c r="A13" s="41" t="s">
        <v>123</v>
      </c>
      <c r="B13" s="41" t="s">
        <v>124</v>
      </c>
      <c r="C13" s="41" t="s">
        <v>64</v>
      </c>
      <c r="D13" s="50">
        <v>216</v>
      </c>
      <c r="F13" s="50"/>
      <c r="G13" s="29"/>
      <c r="H13" s="29"/>
    </row>
    <row r="14" spans="1:10" x14ac:dyDescent="0.25">
      <c r="A14" s="41" t="s">
        <v>125</v>
      </c>
      <c r="B14" s="41" t="s">
        <v>126</v>
      </c>
      <c r="C14" s="41" t="s">
        <v>64</v>
      </c>
      <c r="D14" s="77">
        <v>1297</v>
      </c>
      <c r="F14" s="50"/>
      <c r="G14" s="29"/>
      <c r="H14" s="29"/>
    </row>
    <row r="15" spans="1:10" x14ac:dyDescent="0.25">
      <c r="A15" s="41" t="s">
        <v>127</v>
      </c>
      <c r="B15" s="41" t="s">
        <v>128</v>
      </c>
      <c r="C15" s="41" t="s">
        <v>64</v>
      </c>
      <c r="D15" s="77">
        <v>18</v>
      </c>
      <c r="F15" s="50"/>
      <c r="G15" s="29"/>
      <c r="H15" s="29"/>
    </row>
    <row r="16" spans="1:10" x14ac:dyDescent="0.25">
      <c r="A16" s="41" t="s">
        <v>129</v>
      </c>
      <c r="B16" s="41" t="s">
        <v>130</v>
      </c>
      <c r="C16" s="41" t="s">
        <v>64</v>
      </c>
      <c r="D16" s="50">
        <v>330</v>
      </c>
      <c r="F16" s="50"/>
      <c r="G16" s="29"/>
      <c r="H16" s="29"/>
    </row>
    <row r="17" spans="1:8" x14ac:dyDescent="0.25">
      <c r="A17" s="41" t="s">
        <v>131</v>
      </c>
      <c r="B17" s="41" t="s">
        <v>132</v>
      </c>
      <c r="C17" s="41" t="s">
        <v>64</v>
      </c>
      <c r="D17" s="50">
        <v>39</v>
      </c>
      <c r="F17" s="50"/>
      <c r="G17" s="29"/>
      <c r="H17" s="29"/>
    </row>
    <row r="18" spans="1:8" x14ac:dyDescent="0.25">
      <c r="A18" s="41" t="s">
        <v>133</v>
      </c>
      <c r="B18" s="41" t="s">
        <v>134</v>
      </c>
      <c r="C18" s="41" t="s">
        <v>64</v>
      </c>
      <c r="D18" s="50">
        <v>33</v>
      </c>
      <c r="F18" s="50"/>
      <c r="G18" s="29"/>
      <c r="H18" s="29"/>
    </row>
    <row r="19" spans="1:8" x14ac:dyDescent="0.25">
      <c r="A19" s="41" t="s">
        <v>135</v>
      </c>
      <c r="B19" s="41" t="s">
        <v>136</v>
      </c>
      <c r="C19" s="41" t="s">
        <v>64</v>
      </c>
      <c r="D19" s="50">
        <v>58</v>
      </c>
      <c r="F19" s="50"/>
      <c r="G19" s="29"/>
      <c r="H19" s="29"/>
    </row>
    <row r="20" spans="1:8" x14ac:dyDescent="0.25">
      <c r="A20" s="41" t="s">
        <v>137</v>
      </c>
      <c r="B20" s="41" t="s">
        <v>138</v>
      </c>
      <c r="C20" s="41" t="s">
        <v>64</v>
      </c>
      <c r="D20" s="50">
        <v>141</v>
      </c>
      <c r="F20" s="50"/>
      <c r="G20" s="29"/>
      <c r="H20" s="29"/>
    </row>
    <row r="21" spans="1:8" x14ac:dyDescent="0.25">
      <c r="A21" s="41" t="s">
        <v>139</v>
      </c>
      <c r="B21" s="41" t="s">
        <v>140</v>
      </c>
      <c r="C21" s="41" t="s">
        <v>64</v>
      </c>
      <c r="D21" s="50">
        <v>1534</v>
      </c>
      <c r="F21" s="51"/>
      <c r="G21" s="29"/>
      <c r="H21" s="29"/>
    </row>
    <row r="22" spans="1:8" x14ac:dyDescent="0.25">
      <c r="A22" s="41" t="s">
        <v>141</v>
      </c>
      <c r="B22" s="41" t="s">
        <v>142</v>
      </c>
      <c r="C22" s="41" t="s">
        <v>64</v>
      </c>
      <c r="D22" s="50">
        <v>1336</v>
      </c>
      <c r="F22" s="50"/>
      <c r="G22" s="29"/>
      <c r="H22" s="29"/>
    </row>
    <row r="23" spans="1:8" x14ac:dyDescent="0.25">
      <c r="A23" s="41" t="s">
        <v>143</v>
      </c>
      <c r="B23" s="41" t="s">
        <v>144</v>
      </c>
      <c r="C23" s="41" t="s">
        <v>64</v>
      </c>
      <c r="D23" s="50">
        <v>109</v>
      </c>
      <c r="F23" s="50"/>
      <c r="G23" s="29"/>
      <c r="H23" s="29"/>
    </row>
    <row r="24" spans="1:8" x14ac:dyDescent="0.25">
      <c r="A24" s="41" t="s">
        <v>145</v>
      </c>
      <c r="B24" s="41" t="s">
        <v>146</v>
      </c>
      <c r="C24" s="41" t="s">
        <v>64</v>
      </c>
      <c r="D24" s="50">
        <v>184</v>
      </c>
      <c r="F24" s="50"/>
      <c r="G24" s="29"/>
      <c r="H24" s="29"/>
    </row>
    <row r="25" spans="1:8" x14ac:dyDescent="0.25">
      <c r="A25" s="41" t="s">
        <v>147</v>
      </c>
      <c r="B25" s="41" t="s">
        <v>148</v>
      </c>
      <c r="C25" s="41" t="s">
        <v>64</v>
      </c>
      <c r="D25" s="50">
        <v>129</v>
      </c>
      <c r="F25" s="50"/>
      <c r="G25" s="29"/>
      <c r="H25" s="29"/>
    </row>
    <row r="26" spans="1:8" x14ac:dyDescent="0.25">
      <c r="A26" s="41" t="s">
        <v>149</v>
      </c>
      <c r="B26" s="41" t="s">
        <v>150</v>
      </c>
      <c r="C26" s="41" t="s">
        <v>64</v>
      </c>
      <c r="D26" s="50">
        <v>136</v>
      </c>
      <c r="F26" s="50"/>
      <c r="G26" s="29"/>
      <c r="H26" s="29"/>
    </row>
    <row r="27" spans="1:8" x14ac:dyDescent="0.25">
      <c r="A27" s="41" t="s">
        <v>151</v>
      </c>
      <c r="B27" s="41" t="s">
        <v>152</v>
      </c>
      <c r="C27" s="41" t="s">
        <v>64</v>
      </c>
      <c r="D27" s="50">
        <v>486</v>
      </c>
      <c r="F27" s="50"/>
      <c r="G27" s="29"/>
      <c r="H27" s="29"/>
    </row>
    <row r="28" spans="1:8" x14ac:dyDescent="0.25">
      <c r="A28" s="41" t="s">
        <v>153</v>
      </c>
      <c r="B28" s="41" t="s">
        <v>154</v>
      </c>
      <c r="C28" s="41" t="s">
        <v>64</v>
      </c>
      <c r="D28" s="50">
        <v>34</v>
      </c>
      <c r="F28" s="50"/>
      <c r="G28" s="29"/>
      <c r="H28" s="29"/>
    </row>
    <row r="29" spans="1:8" x14ac:dyDescent="0.25">
      <c r="A29" s="41" t="s">
        <v>155</v>
      </c>
      <c r="B29" s="41" t="s">
        <v>156</v>
      </c>
      <c r="C29" s="41" t="s">
        <v>64</v>
      </c>
      <c r="D29" s="50">
        <v>202</v>
      </c>
      <c r="F29" s="50"/>
      <c r="G29" s="29"/>
      <c r="H29" s="29"/>
    </row>
    <row r="30" spans="1:8" x14ac:dyDescent="0.25">
      <c r="A30" s="41" t="s">
        <v>157</v>
      </c>
      <c r="B30" s="41" t="s">
        <v>158</v>
      </c>
      <c r="C30" s="41" t="s">
        <v>64</v>
      </c>
      <c r="D30" s="50">
        <v>27</v>
      </c>
      <c r="F30" s="50"/>
      <c r="G30" s="29"/>
      <c r="H30" s="29"/>
    </row>
    <row r="31" spans="1:8" x14ac:dyDescent="0.25">
      <c r="A31" s="41" t="s">
        <v>159</v>
      </c>
      <c r="B31" s="41" t="s">
        <v>160</v>
      </c>
      <c r="C31" s="41" t="s">
        <v>64</v>
      </c>
      <c r="D31" s="50">
        <v>237</v>
      </c>
      <c r="E31" s="50"/>
      <c r="F31" s="50"/>
      <c r="G31" s="29"/>
      <c r="H31" s="29"/>
    </row>
    <row r="32" spans="1:8" x14ac:dyDescent="0.25">
      <c r="A32" s="41" t="s">
        <v>161</v>
      </c>
      <c r="B32" s="41" t="s">
        <v>162</v>
      </c>
      <c r="C32" s="41" t="s">
        <v>64</v>
      </c>
      <c r="D32" s="50">
        <v>252</v>
      </c>
      <c r="E32" s="50"/>
      <c r="F32" s="50"/>
      <c r="G32" s="29"/>
      <c r="H32" s="29"/>
    </row>
    <row r="33" spans="1:8" x14ac:dyDescent="0.25">
      <c r="A33" s="41" t="s">
        <v>163</v>
      </c>
      <c r="B33" s="41" t="s">
        <v>164</v>
      </c>
      <c r="C33" s="41" t="s">
        <v>64</v>
      </c>
      <c r="D33" s="50">
        <v>41</v>
      </c>
      <c r="E33" s="50"/>
      <c r="F33" s="50"/>
      <c r="G33" s="29"/>
      <c r="H33" s="29"/>
    </row>
    <row r="34" spans="1:8" x14ac:dyDescent="0.25">
      <c r="A34" s="41" t="s">
        <v>165</v>
      </c>
      <c r="B34" s="41" t="s">
        <v>166</v>
      </c>
      <c r="C34" s="41" t="s">
        <v>64</v>
      </c>
      <c r="D34" s="50">
        <v>58</v>
      </c>
      <c r="E34" s="50"/>
      <c r="F34" s="50"/>
      <c r="G34" s="29"/>
      <c r="H34" s="29"/>
    </row>
    <row r="35" spans="1:8" x14ac:dyDescent="0.25">
      <c r="A35" s="41" t="s">
        <v>167</v>
      </c>
      <c r="B35" s="41" t="s">
        <v>168</v>
      </c>
      <c r="C35" s="41" t="s">
        <v>64</v>
      </c>
      <c r="D35" s="50">
        <v>134</v>
      </c>
      <c r="E35" s="50"/>
      <c r="F35" s="50"/>
      <c r="G35" s="29"/>
      <c r="H35" s="29"/>
    </row>
    <row r="36" spans="1:8" x14ac:dyDescent="0.25">
      <c r="A36" s="41" t="s">
        <v>169</v>
      </c>
      <c r="B36" s="41" t="s">
        <v>170</v>
      </c>
      <c r="C36" s="41" t="s">
        <v>64</v>
      </c>
      <c r="D36" s="50">
        <v>184</v>
      </c>
      <c r="E36" s="50"/>
      <c r="F36" s="50"/>
      <c r="G36" s="29"/>
      <c r="H36" s="29"/>
    </row>
    <row r="37" spans="1:8" x14ac:dyDescent="0.25">
      <c r="A37" s="41" t="s">
        <v>171</v>
      </c>
      <c r="B37" s="41" t="s">
        <v>172</v>
      </c>
      <c r="C37" s="41" t="s">
        <v>64</v>
      </c>
      <c r="D37" s="50">
        <v>1430</v>
      </c>
      <c r="E37" s="50"/>
      <c r="F37" s="50"/>
      <c r="G37" s="29"/>
      <c r="H37" s="29"/>
    </row>
    <row r="38" spans="1:8" x14ac:dyDescent="0.25">
      <c r="A38" s="41" t="s">
        <v>173</v>
      </c>
      <c r="B38" s="41" t="s">
        <v>174</v>
      </c>
      <c r="C38" s="41" t="s">
        <v>64</v>
      </c>
      <c r="D38" s="50">
        <v>35</v>
      </c>
      <c r="E38" s="50"/>
      <c r="F38" s="50"/>
      <c r="G38" s="29"/>
      <c r="H38" s="29"/>
    </row>
    <row r="39" spans="1:8" x14ac:dyDescent="0.25">
      <c r="A39" s="41" t="s">
        <v>175</v>
      </c>
      <c r="B39" s="41" t="s">
        <v>183</v>
      </c>
      <c r="C39" s="41" t="s">
        <v>65</v>
      </c>
      <c r="D39" s="50">
        <v>191</v>
      </c>
      <c r="F39" s="50"/>
      <c r="G39" s="50"/>
    </row>
    <row r="40" spans="1:8" x14ac:dyDescent="0.25">
      <c r="A40" s="41" t="s">
        <v>180</v>
      </c>
      <c r="B40" s="41" t="s">
        <v>182</v>
      </c>
      <c r="C40" s="41" t="s">
        <v>63</v>
      </c>
      <c r="D40" s="50">
        <v>73</v>
      </c>
      <c r="E40" s="81" t="s">
        <v>107</v>
      </c>
      <c r="F40" s="50"/>
      <c r="G40" s="50"/>
    </row>
    <row r="41" spans="1:8" x14ac:dyDescent="0.25">
      <c r="A41" s="41" t="s">
        <v>181</v>
      </c>
      <c r="B41" s="41" t="s">
        <v>184</v>
      </c>
      <c r="C41" s="41" t="s">
        <v>63</v>
      </c>
      <c r="D41" s="30">
        <v>17</v>
      </c>
      <c r="E41" s="56" t="s">
        <v>108</v>
      </c>
      <c r="F41" s="50"/>
      <c r="G41" s="50"/>
    </row>
    <row r="42" spans="1:8" x14ac:dyDescent="0.25">
      <c r="A42" s="83" t="s">
        <v>176</v>
      </c>
      <c r="B42" s="83" t="s">
        <v>177</v>
      </c>
      <c r="C42" s="83"/>
      <c r="D42" s="83"/>
      <c r="E42" s="83" t="s">
        <v>178</v>
      </c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C6:C30 C39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1" sqref="C1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75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Journalism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Law Building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0177</v>
      </c>
      <c r="B133" s="3" t="str">
        <f>VLOOKUP(A133,[3]UKBuilding_List!$A$1:$D$376,3,FALSE)</f>
        <v>Residence Motor Pool</v>
      </c>
      <c r="C133" s="1"/>
    </row>
    <row r="134" spans="1:3" x14ac:dyDescent="0.25">
      <c r="A134" s="2" t="str">
        <f>([3]UKBuilding_List!A134)</f>
        <v>0178</v>
      </c>
      <c r="B134" s="3" t="str">
        <f>VLOOKUP(A134,[3]UKBuilding_List!$A$1:$D$376,3,FALSE)</f>
        <v>Gatehouse Young Library</v>
      </c>
      <c r="C134" s="1"/>
    </row>
    <row r="135" spans="1:3" x14ac:dyDescent="0.25">
      <c r="A135" s="2" t="str">
        <f>([3]UKBuilding_List!A135)</f>
        <v>0181</v>
      </c>
      <c r="B135" s="3" t="str">
        <f>VLOOKUP(A135,[3]UKBuilding_List!$A$1:$D$376,3,FALSE)</f>
        <v>Woodland Glen III</v>
      </c>
      <c r="C135" s="1"/>
    </row>
    <row r="136" spans="1:3" x14ac:dyDescent="0.25">
      <c r="A136" s="2" t="str">
        <f>([3]UKBuilding_List!A136)</f>
        <v>0182</v>
      </c>
      <c r="B136" s="3" t="str">
        <f>VLOOKUP(A136,[3]UKBuilding_List!$A$1:$D$376,3,FALSE)</f>
        <v>Agriculture Distribution Storage Annex</v>
      </c>
      <c r="C136" s="1"/>
    </row>
    <row r="137" spans="1:3" x14ac:dyDescent="0.25">
      <c r="A137" s="2" t="str">
        <f>([3]UKBuilding_List!A137)</f>
        <v>0183</v>
      </c>
      <c r="B137" s="3" t="str">
        <f>VLOOKUP(A137,[3]UKBuilding_List!$A$1:$D$376,3,FALSE)</f>
        <v>Isolation Barn</v>
      </c>
      <c r="C137" s="1"/>
    </row>
    <row r="138" spans="1:3" x14ac:dyDescent="0.25">
      <c r="A138" s="2" t="str">
        <f>([3]UKBuilding_List!A138)</f>
        <v>0184</v>
      </c>
      <c r="B138" s="3" t="str">
        <f>VLOOKUP(A138,[3]UKBuilding_List!$A$1:$D$376,3,FALSE)</f>
        <v>Agricultural Machine Research Lab</v>
      </c>
      <c r="C138" s="1"/>
    </row>
    <row r="139" spans="1:3" x14ac:dyDescent="0.25">
      <c r="A139" s="2" t="str">
        <f>([3]UKBuilding_List!A139)</f>
        <v>0185</v>
      </c>
      <c r="B139" s="3" t="str">
        <f>VLOOKUP(A139,[3]UKBuilding_List!$A$1:$D$376,3,FALSE)</f>
        <v>Garage by Motor Pool Residence</v>
      </c>
      <c r="C139" s="1"/>
    </row>
    <row r="140" spans="1:3" x14ac:dyDescent="0.25">
      <c r="A140" s="2" t="str">
        <f>([3]UKBuilding_List!A140)</f>
        <v>0186</v>
      </c>
      <c r="B140" s="3" t="str">
        <f>VLOOKUP(A140,[3]UKBuilding_List!$A$1:$D$376,3,FALSE)</f>
        <v>Woodland Glen IV</v>
      </c>
      <c r="C140" s="1"/>
    </row>
    <row r="141" spans="1:3" x14ac:dyDescent="0.25">
      <c r="A141" s="2" t="str">
        <f>([3]UKBuilding_List!A141)</f>
        <v>0188</v>
      </c>
      <c r="B141" s="3" t="str">
        <f>VLOOKUP(A141,[3]UKBuilding_List!$A$1:$D$376,3,FALSE)</f>
        <v>Woodland Glen V</v>
      </c>
      <c r="C141" s="1"/>
    </row>
    <row r="142" spans="1:3" x14ac:dyDescent="0.25">
      <c r="A142" s="2" t="str">
        <f>([3]UKBuilding_List!A142)</f>
        <v>0189</v>
      </c>
      <c r="B142" s="3" t="str">
        <f>VLOOKUP(A142,[3]UKBuilding_List!$A$1:$D$376,3,FALSE)</f>
        <v>Shawneetown Bldg A</v>
      </c>
      <c r="C142" s="1"/>
    </row>
    <row r="143" spans="1:3" x14ac:dyDescent="0.25">
      <c r="A143" s="2" t="str">
        <f>([3]UKBuilding_List!A143)</f>
        <v>0190</v>
      </c>
      <c r="B143" s="3" t="str">
        <f>VLOOKUP(A143,[3]UKBuilding_List!$A$1:$D$376,3,FALSE)</f>
        <v>Shawneetown Bldg B</v>
      </c>
      <c r="C143" s="1"/>
    </row>
    <row r="144" spans="1:3" x14ac:dyDescent="0.25">
      <c r="A144" s="2" t="str">
        <f>([3]UKBuilding_List!A144)</f>
        <v>0191</v>
      </c>
      <c r="B144" s="3" t="str">
        <f>VLOOKUP(A144,[3]UKBuilding_List!$A$1:$D$376,3,FALSE)</f>
        <v>Shawneetown Bldg D</v>
      </c>
      <c r="C144" s="1"/>
    </row>
    <row r="145" spans="1:3" x14ac:dyDescent="0.25">
      <c r="A145" s="2" t="str">
        <f>([3]UKBuilding_List!A145)</f>
        <v>0192</v>
      </c>
      <c r="B145" s="3" t="str">
        <f>VLOOKUP(A145,[3]UKBuilding_List!$A$1:$D$376,3,FALSE)</f>
        <v>Shawneetown Bldg F</v>
      </c>
      <c r="C145" s="1"/>
    </row>
    <row r="146" spans="1:3" x14ac:dyDescent="0.25">
      <c r="A146" s="2" t="str">
        <f>([3]UKBuilding_List!A146)</f>
        <v>0193</v>
      </c>
      <c r="B146" s="3" t="str">
        <f>VLOOKUP(A146,[3]UKBuilding_List!$A$1:$D$376,3,FALSE)</f>
        <v>Shawneetown Bldg E</v>
      </c>
      <c r="C146" s="1"/>
    </row>
    <row r="147" spans="1:3" x14ac:dyDescent="0.25">
      <c r="A147" s="2" t="str">
        <f>([3]UKBuilding_List!A147)</f>
        <v>0194</v>
      </c>
      <c r="B147" s="3" t="str">
        <f>VLOOKUP(A147,[3]UKBuilding_List!$A$1:$D$376,3,FALSE)</f>
        <v>Shawneetown Bldg C</v>
      </c>
      <c r="C147" s="1"/>
    </row>
    <row r="148" spans="1:3" x14ac:dyDescent="0.25">
      <c r="A148" s="2" t="str">
        <f>([3]UKBuilding_List!A148)</f>
        <v>0196</v>
      </c>
      <c r="B148" s="3" t="str">
        <f>VLOOKUP(A148,[3]UKBuilding_List!$A$1:$D$376,3,FALSE)</f>
        <v>Band Viewing Tower</v>
      </c>
      <c r="C148" s="1"/>
    </row>
    <row r="149" spans="1:3" x14ac:dyDescent="0.25">
      <c r="A149" s="2" t="str">
        <f>([3]UKBuilding_List!A149)</f>
        <v>0197</v>
      </c>
      <c r="B149" s="3" t="str">
        <f>VLOOKUP(A149,[3]UKBuilding_List!$A$1:$D$376,3,FALSE)</f>
        <v>Parking Garage No 1</v>
      </c>
      <c r="C149" s="1"/>
    </row>
    <row r="150" spans="1:3" x14ac:dyDescent="0.25">
      <c r="A150" s="2" t="str">
        <f>([3]UKBuilding_List!A150)</f>
        <v>0198</v>
      </c>
      <c r="B150" s="3" t="str">
        <f>VLOOKUP(A150,[3]UKBuilding_List!$A$1:$D$376,3,FALSE)</f>
        <v>Parking Garage No 2</v>
      </c>
      <c r="C150" s="1"/>
    </row>
    <row r="151" spans="1:3" x14ac:dyDescent="0.25">
      <c r="A151" s="2" t="str">
        <f>([3]UKBuilding_List!A151)</f>
        <v>0199</v>
      </c>
      <c r="B151" s="3" t="str">
        <f>VLOOKUP(A151,[3]UKBuilding_List!$A$1:$D$376,3,FALSE)</f>
        <v>Parking Garage No 3</v>
      </c>
      <c r="C151" s="1"/>
    </row>
    <row r="152" spans="1:3" x14ac:dyDescent="0.25">
      <c r="A152" s="2" t="str">
        <f>([3]UKBuilding_List!A152)</f>
        <v>0200</v>
      </c>
      <c r="B152" s="3" t="str">
        <f>VLOOKUP(A152,[3]UKBuilding_List!$A$1:$D$376,3,FALSE)</f>
        <v>Wethington Allied Health Building</v>
      </c>
      <c r="C152" s="1"/>
    </row>
    <row r="153" spans="1:3" x14ac:dyDescent="0.25">
      <c r="A153" s="2" t="str">
        <f>([3]UKBuilding_List!A153)</f>
        <v>0202</v>
      </c>
      <c r="B153" s="3" t="str">
        <f>VLOOKUP(A153,[3]UKBuilding_List!$A$1:$D$376,3,FALSE)</f>
        <v>Parking Garage No 5</v>
      </c>
      <c r="C153" s="1"/>
    </row>
    <row r="154" spans="1:3" x14ac:dyDescent="0.25">
      <c r="A154" s="2" t="str">
        <f>([3]UKBuilding_List!A154)</f>
        <v>0204</v>
      </c>
      <c r="B154" s="3" t="str">
        <f>VLOOKUP(A154,[3]UKBuilding_List!$A$1:$D$376,3,FALSE)</f>
        <v>Cooling Plant #2</v>
      </c>
      <c r="C154" s="1"/>
    </row>
    <row r="155" spans="1:3" x14ac:dyDescent="0.25">
      <c r="A155" s="2" t="str">
        <f>([3]UKBuilding_List!A155)</f>
        <v>0205</v>
      </c>
      <c r="B155" s="3" t="str">
        <f>VLOOKUP(A155,[3]UKBuilding_List!$A$1:$D$376,3,FALSE)</f>
        <v>Phi Mu</v>
      </c>
      <c r="C155" s="1"/>
    </row>
    <row r="156" spans="1:3" x14ac:dyDescent="0.25">
      <c r="A156" s="2" t="str">
        <f>([3]UKBuilding_List!A156)</f>
        <v>0207</v>
      </c>
      <c r="B156" s="3" t="str">
        <f>VLOOKUP(A156,[3]UKBuilding_List!$A$1:$D$376,3,FALSE)</f>
        <v>Arts Metal Building</v>
      </c>
      <c r="C156" s="1"/>
    </row>
    <row r="157" spans="1:3" x14ac:dyDescent="0.25">
      <c r="A157" s="2" t="str">
        <f>([3]UKBuilding_List!A157)</f>
        <v>0210</v>
      </c>
      <c r="B157" s="3" t="str">
        <f>VLOOKUP(A157,[3]UKBuilding_List!$A$1:$D$376,3,FALSE)</f>
        <v>Reynolds Warehouse #4</v>
      </c>
      <c r="C157" s="1"/>
    </row>
    <row r="158" spans="1:3" x14ac:dyDescent="0.25">
      <c r="A158" s="2" t="str">
        <f>([3]UKBuilding_List!A158)</f>
        <v>0211</v>
      </c>
      <c r="B158" s="3" t="str">
        <f>VLOOKUP(A158,[3]UKBuilding_List!$A$1:$D$376,3,FALSE)</f>
        <v>Maxwell Place Garage</v>
      </c>
      <c r="C158" s="1"/>
    </row>
    <row r="159" spans="1:3" x14ac:dyDescent="0.25">
      <c r="A159" s="2" t="str">
        <f>([3]UKBuilding_List!A159)</f>
        <v>0212</v>
      </c>
      <c r="B159" s="3" t="str">
        <f>VLOOKUP(A159,[3]UKBuilding_List!$A$1:$D$376,3,FALSE)</f>
        <v>Lancaster Aquatics</v>
      </c>
      <c r="C159" s="1"/>
    </row>
    <row r="160" spans="1:3" x14ac:dyDescent="0.25">
      <c r="A160" s="2" t="str">
        <f>([3]UKBuilding_List!A160)</f>
        <v>0213</v>
      </c>
      <c r="B160" s="3" t="str">
        <f>VLOOKUP(A160,[3]UKBuilding_List!$A$1:$D$376,3,FALSE)</f>
        <v>Boone Tennis Center</v>
      </c>
      <c r="C160" s="1"/>
    </row>
    <row r="161" spans="1:3" x14ac:dyDescent="0.25">
      <c r="A161" s="2" t="str">
        <f>([3]UKBuilding_List!A161)</f>
        <v>0214</v>
      </c>
      <c r="B161" s="3" t="str">
        <f>VLOOKUP(A161,[3]UKBuilding_List!$A$1:$D$376,3,FALSE)</f>
        <v>Flammable Storage Building</v>
      </c>
      <c r="C161" s="1"/>
    </row>
    <row r="162" spans="1:3" x14ac:dyDescent="0.25">
      <c r="A162" s="2" t="str">
        <f>([3]UKBuilding_List!A162)</f>
        <v>0215</v>
      </c>
      <c r="B162" s="3" t="str">
        <f>VLOOKUP(A162,[3]UKBuilding_List!$A$1:$D$376,3,FALSE)</f>
        <v>W. P. Garrigus Building</v>
      </c>
      <c r="C162" s="1"/>
    </row>
    <row r="163" spans="1:3" x14ac:dyDescent="0.25">
      <c r="A163" s="2" t="str">
        <f>([3]UKBuilding_List!A163)</f>
        <v>0216</v>
      </c>
      <c r="B163" s="3" t="str">
        <f>VLOOKUP(A163,[3]UKBuilding_List!$A$1:$D$376,3,FALSE)</f>
        <v>Multi-Disciplinary Research Lab #3</v>
      </c>
      <c r="C163" s="1"/>
    </row>
    <row r="164" spans="1:3" x14ac:dyDescent="0.25">
      <c r="A164" s="2" t="str">
        <f>([3]UKBuilding_List!A164)</f>
        <v>0217</v>
      </c>
      <c r="B164" s="3" t="str">
        <f>VLOOKUP(A164,[3]UKBuilding_List!$A$1:$D$376,3,FALSE)</f>
        <v>Electric Substation #2</v>
      </c>
      <c r="C164" s="1"/>
    </row>
    <row r="165" spans="1:3" x14ac:dyDescent="0.25">
      <c r="A165" s="2" t="str">
        <f>([3]UKBuilding_List!A165)</f>
        <v>0219</v>
      </c>
      <c r="B165" s="3" t="str">
        <f>VLOOKUP(A165,[3]UKBuilding_List!$A$1:$D$376,3,FALSE)</f>
        <v>Seaton Center</v>
      </c>
      <c r="C165" s="1"/>
    </row>
    <row r="166" spans="1:3" x14ac:dyDescent="0.25">
      <c r="A166" s="2" t="str">
        <f>([3]UKBuilding_List!A166)</f>
        <v>0220</v>
      </c>
      <c r="B166" s="3" t="str">
        <f>VLOOKUP(A166,[3]UKBuilding_List!$A$1:$D$376,3,FALSE)</f>
        <v>Bernard Johnson Student Rec Ctr</v>
      </c>
      <c r="C166" s="1"/>
    </row>
    <row r="167" spans="1:3" x14ac:dyDescent="0.25">
      <c r="A167" s="2" t="str">
        <f>([3]UKBuilding_List!A167)</f>
        <v>0222</v>
      </c>
      <c r="B167" s="3" t="str">
        <f>VLOOKUP(A167,[3]UKBuilding_List!$A$1:$D$376,3,FALSE)</f>
        <v>Kroger Field</v>
      </c>
      <c r="C167" s="1"/>
    </row>
    <row r="168" spans="1:3" x14ac:dyDescent="0.25">
      <c r="A168" s="2" t="str">
        <f>([3]UKBuilding_List!A168)</f>
        <v>0223</v>
      </c>
      <c r="B168" s="3" t="str">
        <f>VLOOKUP(A168,[3]UKBuilding_List!$A$1:$D$376,3,FALSE)</f>
        <v>Warren Wright Medical Plaza</v>
      </c>
      <c r="C168" s="1"/>
    </row>
    <row r="169" spans="1:3" x14ac:dyDescent="0.25">
      <c r="A169" s="2" t="str">
        <f>([3]UKBuilding_List!A169)</f>
        <v>0224</v>
      </c>
      <c r="B169" s="3" t="str">
        <f>VLOOKUP(A169,[3]UKBuilding_List!$A$1:$D$376,3,FALSE)</f>
        <v>Lucille Caudill Little Fine Arts Library</v>
      </c>
      <c r="C169" s="1"/>
    </row>
    <row r="170" spans="1:3" x14ac:dyDescent="0.25">
      <c r="A170" s="2" t="str">
        <f>([3]UKBuilding_List!A170)</f>
        <v>0225</v>
      </c>
      <c r="B170" s="3" t="str">
        <f>VLOOKUP(A170,[3]UKBuilding_List!$A$1:$D$376,3,FALSE)</f>
        <v>T H Morgan Biological Sciences</v>
      </c>
      <c r="C170" s="1"/>
    </row>
    <row r="171" spans="1:3" x14ac:dyDescent="0.25">
      <c r="A171" s="2" t="str">
        <f>([3]UKBuilding_List!A171)</f>
        <v>0227</v>
      </c>
      <c r="B171" s="3" t="str">
        <f>VLOOKUP(A171,[3]UKBuilding_List!$A$1:$D$376,3,FALSE)</f>
        <v>Recreation Equipment Storage Building</v>
      </c>
      <c r="C171" s="1"/>
    </row>
    <row r="172" spans="1:3" x14ac:dyDescent="0.25">
      <c r="A172" s="2" t="str">
        <f>([3]UKBuilding_List!A172)</f>
        <v>0229</v>
      </c>
      <c r="B172" s="3" t="str">
        <f>VLOOKUP(A172,[3]UKBuilding_List!$A$1:$D$376,3,FALSE)</f>
        <v>Agricultural Distribution Center</v>
      </c>
      <c r="C172" s="1"/>
    </row>
    <row r="173" spans="1:3" x14ac:dyDescent="0.25">
      <c r="A173" s="2" t="str">
        <f>([3]UKBuilding_List!A173)</f>
        <v>0230</v>
      </c>
      <c r="B173" s="3" t="str">
        <f>VLOOKUP(A173,[3]UKBuilding_List!$A$1:$D$376,3,FALSE)</f>
        <v>Sanders-Brown Center on Aging</v>
      </c>
      <c r="C173" s="1"/>
    </row>
    <row r="174" spans="1:3" x14ac:dyDescent="0.25">
      <c r="A174" s="2" t="str">
        <f>([3]UKBuilding_List!A174)</f>
        <v>0232</v>
      </c>
      <c r="B174" s="3" t="str">
        <f>VLOOKUP(A174,[3]UKBuilding_List!$A$1:$D$376,3,FALSE)</f>
        <v>College of Nursing</v>
      </c>
      <c r="C174" s="1"/>
    </row>
    <row r="175" spans="1:3" x14ac:dyDescent="0.25">
      <c r="A175" s="2" t="str">
        <f>([3]UKBuilding_List!A175)</f>
        <v>0235</v>
      </c>
      <c r="B175" s="3" t="str">
        <f>VLOOKUP(A175,[3]UKBuilding_List!$A$1:$D$376,3,FALSE)</f>
        <v>John W Oswald Building</v>
      </c>
      <c r="C175" s="1"/>
    </row>
    <row r="176" spans="1:3" x14ac:dyDescent="0.25">
      <c r="A176" s="2" t="str">
        <f>([3]UKBuilding_List!A176)</f>
        <v>0236</v>
      </c>
      <c r="B176" s="3" t="str">
        <f>VLOOKUP(A176,[3]UKBuilding_List!$A$1:$D$376,3,FALSE)</f>
        <v>Kentucky Tobacco Research and Development Center</v>
      </c>
      <c r="C176" s="1"/>
    </row>
    <row r="177" spans="1:3" x14ac:dyDescent="0.25">
      <c r="A177" s="2" t="str">
        <f>([3]UKBuilding_List!A177)</f>
        <v>0241</v>
      </c>
      <c r="B177" s="3" t="str">
        <f>VLOOKUP(A177,[3]UKBuilding_List!$A$1:$D$376,3,FALSE)</f>
        <v>Singletary Center for the Arts</v>
      </c>
      <c r="C177" s="1"/>
    </row>
    <row r="178" spans="1:3" x14ac:dyDescent="0.25">
      <c r="A178" s="2" t="str">
        <f>([3]UKBuilding_List!A178)</f>
        <v>0243</v>
      </c>
      <c r="B178" s="3" t="str">
        <f>VLOOKUP(A178,[3]UKBuilding_List!$A$1:$D$376,3,FALSE)</f>
        <v>Greg Page Apartments 1</v>
      </c>
      <c r="C178" s="1"/>
    </row>
    <row r="179" spans="1:3" x14ac:dyDescent="0.25">
      <c r="A179" s="2" t="str">
        <f>([3]UKBuilding_List!A179)</f>
        <v>0244</v>
      </c>
      <c r="B179" s="3" t="str">
        <f>VLOOKUP(A179,[3]UKBuilding_List!$A$1:$D$376,3,FALSE)</f>
        <v>Greg Page Apartments 2</v>
      </c>
      <c r="C179" s="1"/>
    </row>
    <row r="180" spans="1:3" x14ac:dyDescent="0.25">
      <c r="A180" s="2" t="str">
        <f>([3]UKBuilding_List!A180)</f>
        <v>0245</v>
      </c>
      <c r="B180" s="3" t="str">
        <f>VLOOKUP(A180,[3]UKBuilding_List!$A$1:$D$376,3,FALSE)</f>
        <v>Greg Page Apartments 3</v>
      </c>
      <c r="C180" s="1"/>
    </row>
    <row r="181" spans="1:3" x14ac:dyDescent="0.25">
      <c r="A181" s="2" t="str">
        <f>([3]UKBuilding_List!A181)</f>
        <v>0246</v>
      </c>
      <c r="B181" s="3" t="str">
        <f>VLOOKUP(A181,[3]UKBuilding_List!$A$1:$D$376,3,FALSE)</f>
        <v>Greg Page Apartments 4</v>
      </c>
      <c r="C181" s="1"/>
    </row>
    <row r="182" spans="1:3" x14ac:dyDescent="0.25">
      <c r="A182" s="2" t="str">
        <f>([3]UKBuilding_List!A182)</f>
        <v>0247</v>
      </c>
      <c r="B182" s="3" t="str">
        <f>VLOOKUP(A182,[3]UKBuilding_List!$A$1:$D$376,3,FALSE)</f>
        <v>Greg Page Apartments 5</v>
      </c>
      <c r="C182" s="1"/>
    </row>
    <row r="183" spans="1:3" x14ac:dyDescent="0.25">
      <c r="A183" s="2" t="str">
        <f>([3]UKBuilding_List!A183)</f>
        <v>0248</v>
      </c>
      <c r="B183" s="3" t="str">
        <f>VLOOKUP(A183,[3]UKBuilding_List!$A$1:$D$376,3,FALSE)</f>
        <v>Greg Page Apartments 6</v>
      </c>
      <c r="C183" s="1"/>
    </row>
    <row r="184" spans="1:3" x14ac:dyDescent="0.25">
      <c r="A184" s="2" t="str">
        <f>([3]UKBuilding_List!A184)</f>
        <v>0249</v>
      </c>
      <c r="B184" s="3" t="str">
        <f>VLOOKUP(A184,[3]UKBuilding_List!$A$1:$D$376,3,FALSE)</f>
        <v>Greg Page Apartments 7</v>
      </c>
      <c r="C184" s="1"/>
    </row>
    <row r="185" spans="1:3" x14ac:dyDescent="0.25">
      <c r="A185" s="2" t="str">
        <f>([3]UKBuilding_List!A185)</f>
        <v>0250</v>
      </c>
      <c r="B185" s="3" t="str">
        <f>VLOOKUP(A185,[3]UKBuilding_List!$A$1:$D$376,3,FALSE)</f>
        <v>Greg Page Apartments 8</v>
      </c>
      <c r="C185" s="1"/>
    </row>
    <row r="186" spans="1:3" x14ac:dyDescent="0.25">
      <c r="A186" s="2" t="str">
        <f>([3]UKBuilding_List!A186)</f>
        <v>0252</v>
      </c>
      <c r="B186" s="3" t="str">
        <f>VLOOKUP(A186,[3]UKBuilding_List!$A$1:$D$376,3,FALSE)</f>
        <v>Greg Page Apartments 10</v>
      </c>
      <c r="C186" s="1"/>
    </row>
    <row r="187" spans="1:3" x14ac:dyDescent="0.25">
      <c r="A187" s="2" t="str">
        <f>([3]UKBuilding_List!A187)</f>
        <v>0253</v>
      </c>
      <c r="B187" s="3" t="str">
        <f>VLOOKUP(A187,[3]UKBuilding_List!$A$1:$D$376,3,FALSE)</f>
        <v>Greg Page Apartments 11</v>
      </c>
      <c r="C187" s="1"/>
    </row>
    <row r="188" spans="1:3" x14ac:dyDescent="0.25">
      <c r="A188" s="2" t="str">
        <f>([3]UKBuilding_List!A188)</f>
        <v>0254</v>
      </c>
      <c r="B188" s="3" t="str">
        <f>VLOOKUP(A188,[3]UKBuilding_List!$A$1:$D$376,3,FALSE)</f>
        <v>Greg Page Apartments 12</v>
      </c>
      <c r="C188" s="1"/>
    </row>
    <row r="189" spans="1:3" x14ac:dyDescent="0.25">
      <c r="A189" s="2" t="str">
        <f>([3]UKBuilding_List!A189)</f>
        <v>0255</v>
      </c>
      <c r="B189" s="3" t="str">
        <f>VLOOKUP(A189,[3]UKBuilding_List!$A$1:$D$376,3,FALSE)</f>
        <v>Greg Page Apartments 13</v>
      </c>
      <c r="C189" s="1"/>
    </row>
    <row r="190" spans="1:3" x14ac:dyDescent="0.25">
      <c r="A190" s="2" t="str">
        <f>([3]UKBuilding_List!A190)</f>
        <v>0256</v>
      </c>
      <c r="B190" s="3" t="str">
        <f>VLOOKUP(A190,[3]UKBuilding_List!$A$1:$D$376,3,FALSE)</f>
        <v>Greg Page Apartments 14</v>
      </c>
      <c r="C190" s="1"/>
    </row>
    <row r="191" spans="1:3" x14ac:dyDescent="0.25">
      <c r="A191" s="2" t="str">
        <f>([3]UKBuilding_List!A191)</f>
        <v>0257</v>
      </c>
      <c r="B191" s="3" t="str">
        <f>VLOOKUP(A191,[3]UKBuilding_List!$A$1:$D$376,3,FALSE)</f>
        <v>Greg Page Apartments 15</v>
      </c>
      <c r="C191" s="1"/>
    </row>
    <row r="192" spans="1:3" x14ac:dyDescent="0.25">
      <c r="A192" s="2" t="str">
        <f>([3]UKBuilding_List!A192)</f>
        <v>0258</v>
      </c>
      <c r="B192" s="3" t="str">
        <f>VLOOKUP(A192,[3]UKBuilding_List!$A$1:$D$376,3,FALSE)</f>
        <v>Greg Page Apartments 16</v>
      </c>
      <c r="C192" s="1"/>
    </row>
    <row r="193" spans="1:3" x14ac:dyDescent="0.25">
      <c r="A193" s="2" t="str">
        <f>([3]UKBuilding_List!A193)</f>
        <v>0259</v>
      </c>
      <c r="B193" s="3" t="str">
        <f>VLOOKUP(A193,[3]UKBuilding_List!$A$1:$D$376,3,FALSE)</f>
        <v>Greg Page Apartments 17</v>
      </c>
      <c r="C193" s="1"/>
    </row>
    <row r="194" spans="1:3" x14ac:dyDescent="0.25">
      <c r="A194" s="2" t="str">
        <f>([3]UKBuilding_List!A194)</f>
        <v>0260</v>
      </c>
      <c r="B194" s="3" t="str">
        <f>VLOOKUP(A194,[3]UKBuilding_List!$A$1:$D$376,3,FALSE)</f>
        <v>Greg Page Apartments 18</v>
      </c>
      <c r="C194" s="1"/>
    </row>
    <row r="195" spans="1:3" x14ac:dyDescent="0.25">
      <c r="A195" s="2" t="str">
        <f>([3]UKBuilding_List!A195)</f>
        <v>0261</v>
      </c>
      <c r="B195" s="3" t="str">
        <f>VLOOKUP(A195,[3]UKBuilding_List!$A$1:$D$376,3,FALSE)</f>
        <v>Greg Page Apartments 19</v>
      </c>
      <c r="C195" s="1"/>
    </row>
    <row r="196" spans="1:3" x14ac:dyDescent="0.25">
      <c r="A196" s="2" t="str">
        <f>([3]UKBuilding_List!A196)</f>
        <v>0262</v>
      </c>
      <c r="B196" s="3" t="str">
        <f>VLOOKUP(A196,[3]UKBuilding_List!$A$1:$D$376,3,FALSE)</f>
        <v>Greg Page Apartments 20</v>
      </c>
      <c r="C196" s="1"/>
    </row>
    <row r="197" spans="1:3" x14ac:dyDescent="0.25">
      <c r="A197" s="2" t="str">
        <f>([3]UKBuilding_List!A197)</f>
        <v>0263</v>
      </c>
      <c r="B197" s="3" t="str">
        <f>VLOOKUP(A197,[3]UKBuilding_List!$A$1:$D$376,3,FALSE)</f>
        <v>Greg Page Apartments 21</v>
      </c>
      <c r="C197" s="1"/>
    </row>
    <row r="198" spans="1:3" x14ac:dyDescent="0.25">
      <c r="A198" s="2" t="str">
        <f>([3]UKBuilding_List!A198)</f>
        <v>0264</v>
      </c>
      <c r="B198" s="3" t="str">
        <f>VLOOKUP(A198,[3]UKBuilding_List!$A$1:$D$376,3,FALSE)</f>
        <v>Greg Page Apartments 22</v>
      </c>
      <c r="C198" s="1"/>
    </row>
    <row r="199" spans="1:3" x14ac:dyDescent="0.25">
      <c r="A199" s="2" t="str">
        <f>([3]UKBuilding_List!A199)</f>
        <v>0265</v>
      </c>
      <c r="B199" s="3" t="str">
        <f>VLOOKUP(A199,[3]UKBuilding_List!$A$1:$D$376,3,FALSE)</f>
        <v>Greg Page Apartments 23</v>
      </c>
      <c r="C199" s="1"/>
    </row>
    <row r="200" spans="1:3" x14ac:dyDescent="0.25">
      <c r="A200" s="2" t="str">
        <f>([3]UKBuilding_List!A200)</f>
        <v>0266</v>
      </c>
      <c r="B200" s="3" t="str">
        <f>VLOOKUP(A200,[3]UKBuilding_List!$A$1:$D$376,3,FALSE)</f>
        <v>Greg Page Apartments 24</v>
      </c>
      <c r="C200" s="1"/>
    </row>
    <row r="201" spans="1:3" x14ac:dyDescent="0.25">
      <c r="A201" s="2" t="str">
        <f>([3]UKBuilding_List!A201)</f>
        <v>0267</v>
      </c>
      <c r="B201" s="3" t="str">
        <f>VLOOKUP(A201,[3]UKBuilding_List!$A$1:$D$376,3,FALSE)</f>
        <v>Greg Page Apartments 25</v>
      </c>
      <c r="C201" s="1"/>
    </row>
    <row r="202" spans="1:3" x14ac:dyDescent="0.25">
      <c r="A202" s="2" t="str">
        <f>([3]UKBuilding_List!A202)</f>
        <v>0268</v>
      </c>
      <c r="B202" s="3" t="str">
        <f>VLOOKUP(A202,[3]UKBuilding_List!$A$1:$D$376,3,FALSE)</f>
        <v>Greg Page Food Storage Laundry</v>
      </c>
      <c r="C202" s="1"/>
    </row>
    <row r="203" spans="1:3" x14ac:dyDescent="0.25">
      <c r="A203" s="2" t="str">
        <f>([3]UKBuilding_List!A203)</f>
        <v>0269</v>
      </c>
      <c r="B203" s="3" t="str">
        <f>VLOOKUP(A203,[3]UKBuilding_List!$A$1:$D$376,3,FALSE)</f>
        <v>Communications Building</v>
      </c>
      <c r="C203" s="1"/>
    </row>
    <row r="204" spans="1:3" x14ac:dyDescent="0.25">
      <c r="A204" s="2" t="str">
        <f>([3]UKBuilding_List!A204)</f>
        <v>0274</v>
      </c>
      <c r="B204" s="3" t="str">
        <f>VLOOKUP(A204,[3]UKBuilding_List!$A$1:$D$376,3,FALSE)</f>
        <v>Moloney Building</v>
      </c>
      <c r="C204" s="1"/>
    </row>
    <row r="205" spans="1:3" x14ac:dyDescent="0.25">
      <c r="A205" s="2" t="str">
        <f>([3]UKBuilding_List!A205)</f>
        <v>0275</v>
      </c>
      <c r="B205" s="3" t="str">
        <f>VLOOKUP(A205,[3]UKBuilding_List!$A$1:$D$376,3,FALSE)</f>
        <v>Bruce Poundstone Regulatory Services Building</v>
      </c>
      <c r="C205" s="1"/>
    </row>
    <row r="206" spans="1:3" x14ac:dyDescent="0.25">
      <c r="A206" s="2" t="str">
        <f>([3]UKBuilding_List!A206)</f>
        <v>0276</v>
      </c>
      <c r="B206" s="3" t="str">
        <f>VLOOKUP(A206,[3]UKBuilding_List!$A$1:$D$376,3,FALSE)</f>
        <v>Charles E. Barnhart Building</v>
      </c>
      <c r="C206" s="1"/>
    </row>
    <row r="207" spans="1:3" x14ac:dyDescent="0.25">
      <c r="A207" s="2" t="str">
        <f>([3]UKBuilding_List!A207)</f>
        <v>0277</v>
      </c>
      <c r="B207" s="3" t="str">
        <f>VLOOKUP(A207,[3]UKBuilding_List!$A$1:$D$376,3,FALSE)</f>
        <v>EJ Nutter Training Center</v>
      </c>
      <c r="C207" s="1"/>
    </row>
    <row r="208" spans="1:3" x14ac:dyDescent="0.25">
      <c r="A208" s="2" t="str">
        <f>([3]UKBuilding_List!A208)</f>
        <v>0278</v>
      </c>
      <c r="B208" s="3" t="str">
        <f>VLOOKUP(A208,[3]UKBuilding_List!$A$1:$D$376,3,FALSE)</f>
        <v>PPD Storage Building</v>
      </c>
      <c r="C208" s="1"/>
    </row>
    <row r="209" spans="1:3" x14ac:dyDescent="0.25">
      <c r="A209" s="2" t="str">
        <f>([3]UKBuilding_List!A209)</f>
        <v>0279</v>
      </c>
      <c r="B209" s="3" t="str">
        <f>VLOOKUP(A209,[3]UKBuilding_List!$A$1:$D$376,3,FALSE)</f>
        <v>BIRP Building</v>
      </c>
      <c r="C209" s="1"/>
    </row>
    <row r="210" spans="1:3" x14ac:dyDescent="0.25">
      <c r="A210" s="2" t="str">
        <f>([3]UKBuilding_List!A210)</f>
        <v>0280</v>
      </c>
      <c r="B210" s="3" t="str">
        <f>VLOOKUP(A210,[3]UKBuilding_List!$A$1:$D$376,3,FALSE)</f>
        <v>Joe Craft Football Training Facility</v>
      </c>
      <c r="C210" s="1"/>
    </row>
    <row r="211" spans="1:3" x14ac:dyDescent="0.25">
      <c r="A211" s="2" t="str">
        <f>([3]UKBuilding_List!A211)</f>
        <v>0281</v>
      </c>
      <c r="B211" s="3" t="str">
        <f>VLOOKUP(A211,[3]UKBuilding_List!$A$1:$D$376,3,FALSE)</f>
        <v>Oliver H. Raymond Civil Engineering</v>
      </c>
      <c r="C211" s="1"/>
    </row>
    <row r="212" spans="1:3" x14ac:dyDescent="0.25">
      <c r="A212" s="2" t="str">
        <f>([3]UKBuilding_List!A212)</f>
        <v>0282</v>
      </c>
      <c r="B212" s="3" t="str">
        <f>VLOOKUP(A212,[3]UKBuilding_List!$A$1:$D$376,3,FALSE)</f>
        <v>Gas Storage Building</v>
      </c>
      <c r="C212" s="1"/>
    </row>
    <row r="213" spans="1:3" x14ac:dyDescent="0.25">
      <c r="A213" s="2" t="str">
        <f>([3]UKBuilding_List!A213)</f>
        <v>0283</v>
      </c>
      <c r="B213" s="3" t="str">
        <f>VLOOKUP(A213,[3]UKBuilding_List!$A$1:$D$376,3,FALSE)</f>
        <v>Hagan Baseball Stadium</v>
      </c>
      <c r="C213" s="1"/>
    </row>
    <row r="214" spans="1:3" x14ac:dyDescent="0.25">
      <c r="A214" s="2" t="str">
        <f>([3]UKBuilding_List!A214)</f>
        <v>0284</v>
      </c>
      <c r="B214" s="3" t="str">
        <f>VLOOKUP(A214,[3]UKBuilding_List!$A$1:$D$376,3,FALSE)</f>
        <v>Kentucky Clinic</v>
      </c>
      <c r="C214" s="1"/>
    </row>
    <row r="215" spans="1:3" x14ac:dyDescent="0.25">
      <c r="A215" s="2" t="str">
        <f>([3]UKBuilding_List!A215)</f>
        <v>0285</v>
      </c>
      <c r="B215" s="3" t="str">
        <f>VLOOKUP(A215,[3]UKBuilding_List!$A$1:$D$376,3,FALSE)</f>
        <v>Nutter Field House</v>
      </c>
      <c r="C215" s="1"/>
    </row>
    <row r="216" spans="1:3" x14ac:dyDescent="0.25">
      <c r="A216" s="2" t="str">
        <f>([3]UKBuilding_List!A216)</f>
        <v>0286</v>
      </c>
      <c r="B216" s="3" t="str">
        <f>VLOOKUP(A216,[3]UKBuilding_List!$A$1:$D$376,3,FALSE)</f>
        <v>ASTeCC</v>
      </c>
      <c r="C216" s="1"/>
    </row>
    <row r="217" spans="1:3" x14ac:dyDescent="0.25">
      <c r="A217" s="2" t="str">
        <f>([3]UKBuilding_List!A217)</f>
        <v>0288</v>
      </c>
      <c r="B217" s="3" t="str">
        <f>VLOOKUP(A217,[3]UKBuilding_List!$A$1:$D$376,3,FALSE)</f>
        <v>PPD Greenhouse</v>
      </c>
      <c r="C217" s="1"/>
    </row>
    <row r="218" spans="1:3" x14ac:dyDescent="0.25">
      <c r="A218" s="2" t="str">
        <f>([3]UKBuilding_List!A218)</f>
        <v>0289</v>
      </c>
      <c r="B218" s="3" t="str">
        <f>VLOOKUP(A218,[3]UKBuilding_List!$A$1:$D$376,3,FALSE)</f>
        <v>Stadium View Storage Building</v>
      </c>
      <c r="C218" s="1"/>
    </row>
    <row r="219" spans="1:3" x14ac:dyDescent="0.25">
      <c r="A219" s="2" t="str">
        <f>([3]UKBuilding_List!A219)</f>
        <v>0293</v>
      </c>
      <c r="B219" s="3" t="str">
        <f>VLOOKUP(A219,[3]UKBuilding_List!$A$1:$D$376,3,FALSE)</f>
        <v>UK Hospital - Chandler Medical Center &amp; Hospital</v>
      </c>
      <c r="C219" s="1"/>
    </row>
    <row r="220" spans="1:3" x14ac:dyDescent="0.25">
      <c r="A220" s="2" t="str">
        <f>([3]UKBuilding_List!A220)</f>
        <v>0294</v>
      </c>
      <c r="B220" s="3" t="str">
        <f>VLOOKUP(A220,[3]UKBuilding_List!$A$1:$D$376,3,FALSE)</f>
        <v>Gill Heart and Vascular Institute</v>
      </c>
      <c r="C220" s="1"/>
    </row>
    <row r="221" spans="1:3" x14ac:dyDescent="0.25">
      <c r="A221" s="2" t="str">
        <f>([3]UKBuilding_List!A221)</f>
        <v>0297</v>
      </c>
      <c r="B221" s="3" t="str">
        <f>VLOOKUP(A221,[3]UKBuilding_List!$A$1:$D$376,3,FALSE)</f>
        <v>Dental Science Building</v>
      </c>
      <c r="C221" s="1"/>
    </row>
    <row r="222" spans="1:3" x14ac:dyDescent="0.25">
      <c r="A222" s="2" t="str">
        <f>([3]UKBuilding_List!A222)</f>
        <v>0298</v>
      </c>
      <c r="B222" s="3" t="str">
        <f>VLOOKUP(A222,[3]UKBuilding_List!$A$1:$D$376,3,FALSE)</f>
        <v>William R. Willard Medical Education Building</v>
      </c>
      <c r="C222" s="1"/>
    </row>
    <row r="223" spans="1:3" x14ac:dyDescent="0.25">
      <c r="A223" s="2" t="str">
        <f>([3]UKBuilding_List!A223)</f>
        <v>0300</v>
      </c>
      <c r="B223" s="3" t="str">
        <f>VLOOKUP(A223,[3]UKBuilding_List!$A$1:$D$376,3,FALSE)</f>
        <v>Arboretum Tool Shed</v>
      </c>
      <c r="C223" s="1"/>
    </row>
    <row r="224" spans="1:3" x14ac:dyDescent="0.25">
      <c r="A224" s="2" t="str">
        <f>([3]UKBuilding_List!A224)</f>
        <v>0301</v>
      </c>
      <c r="B224" s="3" t="str">
        <f>VLOOKUP(A224,[3]UKBuilding_List!$A$1:$D$376,3,FALSE)</f>
        <v>154 Bonnie Brae</v>
      </c>
      <c r="C224" s="1"/>
    </row>
    <row r="225" spans="1:3" x14ac:dyDescent="0.25">
      <c r="A225" s="2" t="str">
        <f>([3]UKBuilding_List!A225)</f>
        <v>0302</v>
      </c>
      <c r="B225" s="3" t="str">
        <f>VLOOKUP(A225,[3]UKBuilding_List!$A$1:$D$376,3,FALSE)</f>
        <v>Dorotha Smith Oatts Visitor Center</v>
      </c>
      <c r="C225" s="1"/>
    </row>
    <row r="226" spans="1:3" x14ac:dyDescent="0.25">
      <c r="A226" s="2" t="str">
        <f>([3]UKBuilding_List!A226)</f>
        <v>0303</v>
      </c>
      <c r="B226" s="3" t="str">
        <f>VLOOKUP(A226,[3]UKBuilding_List!$A$1:$D$376,3,FALSE)</f>
        <v>Arboretum Restrooms</v>
      </c>
      <c r="C226" s="1"/>
    </row>
    <row r="227" spans="1:3" x14ac:dyDescent="0.25">
      <c r="A227" s="2" t="str">
        <f>([3]UKBuilding_List!A227)</f>
        <v>0305</v>
      </c>
      <c r="B227" s="3" t="str">
        <f>VLOOKUP(A227,[3]UKBuilding_List!$A$1:$D$376,3,FALSE)</f>
        <v>Peter P. Bosomworth Health Sciences Research Building</v>
      </c>
      <c r="C227" s="1"/>
    </row>
    <row r="228" spans="1:3" x14ac:dyDescent="0.25">
      <c r="A228" s="2" t="str">
        <f>([3]UKBuilding_List!A228)</f>
        <v>0308</v>
      </c>
      <c r="B228" s="3" t="str">
        <f>VLOOKUP(A228,[3]UKBuilding_List!$A$1:$D$376,3,FALSE)</f>
        <v>Hospital Smoking Shelter</v>
      </c>
      <c r="C228" s="1"/>
    </row>
    <row r="229" spans="1:3" x14ac:dyDescent="0.25">
      <c r="A229" s="2" t="str">
        <f>([3]UKBuilding_List!A229)</f>
        <v>0312</v>
      </c>
      <c r="B229" s="3" t="str">
        <f>VLOOKUP(A229,[3]UKBuilding_List!$A$1:$D$376,3,FALSE)</f>
        <v>Plant Sciences</v>
      </c>
      <c r="C229" s="1"/>
    </row>
    <row r="230" spans="1:3" x14ac:dyDescent="0.25">
      <c r="A230" s="2" t="str">
        <f>([3]UKBuilding_List!A230)</f>
        <v>0314</v>
      </c>
      <c r="B230" s="3" t="str">
        <f>VLOOKUP(A230,[3]UKBuilding_List!$A$1:$D$376,3,FALSE)</f>
        <v>252 East Maxwell St</v>
      </c>
      <c r="C230" s="1"/>
    </row>
    <row r="231" spans="1:3" x14ac:dyDescent="0.25">
      <c r="A231" s="2" t="str">
        <f>([3]UKBuilding_List!A231)</f>
        <v>0315</v>
      </c>
      <c r="B231" s="3" t="str">
        <f>VLOOKUP(A231,[3]UKBuilding_List!$A$1:$D$376,3,FALSE)</f>
        <v>206 East Maxwell St</v>
      </c>
      <c r="C231" s="1"/>
    </row>
    <row r="232" spans="1:3" x14ac:dyDescent="0.25">
      <c r="A232" s="2" t="str">
        <f>([3]UKBuilding_List!A232)</f>
        <v>0333</v>
      </c>
      <c r="B232" s="3" t="str">
        <f>VLOOKUP(A232,[3]UKBuilding_List!$A$1:$D$376,3,FALSE)</f>
        <v>641 South Limestone St</v>
      </c>
      <c r="C232" s="1"/>
    </row>
    <row r="233" spans="1:3" x14ac:dyDescent="0.25">
      <c r="A233" s="2" t="str">
        <f>([3]UKBuilding_List!A233)</f>
        <v>0336</v>
      </c>
      <c r="B233" s="3" t="str">
        <f>VLOOKUP(A233,[3]UKBuilding_List!$A$1:$D$376,3,FALSE)</f>
        <v>Thomas D Clark Building</v>
      </c>
      <c r="C233" s="1"/>
    </row>
    <row r="234" spans="1:3" x14ac:dyDescent="0.25">
      <c r="A234" s="2" t="str">
        <f>([3]UKBuilding_List!A234)</f>
        <v>0337</v>
      </c>
      <c r="B234" s="3" t="str">
        <f>VLOOKUP(A234,[3]UKBuilding_List!$A$1:$D$376,3,FALSE)</f>
        <v>663 South Limestone Garage</v>
      </c>
      <c r="C234" s="1"/>
    </row>
    <row r="235" spans="1:3" x14ac:dyDescent="0.25">
      <c r="A235" s="2" t="str">
        <f>([3]UKBuilding_List!A235)</f>
        <v>0343</v>
      </c>
      <c r="B235" s="3" t="str">
        <f>VLOOKUP(A235,[3]UKBuilding_List!$A$1:$D$376,3,FALSE)</f>
        <v>Bingham Davis House</v>
      </c>
      <c r="C235" s="1"/>
    </row>
    <row r="236" spans="1:3" x14ac:dyDescent="0.25">
      <c r="A236" s="2" t="str">
        <f>([3]UKBuilding_List!A236)</f>
        <v>0344</v>
      </c>
      <c r="B236" s="3" t="str">
        <f>VLOOKUP(A236,[3]UKBuilding_List!$A$1:$D$376,3,FALSE)</f>
        <v>Raymond F. Betts House</v>
      </c>
      <c r="C236" s="1"/>
    </row>
    <row r="237" spans="1:3" x14ac:dyDescent="0.25">
      <c r="A237" s="2" t="str">
        <f>([3]UKBuilding_List!A237)</f>
        <v>0345</v>
      </c>
      <c r="B237" s="3" t="str">
        <f>VLOOKUP(A237,[3]UKBuilding_List!$A$1:$D$376,3,FALSE)</f>
        <v>Max Kade German House and Cultural Center</v>
      </c>
      <c r="C237" s="1"/>
    </row>
    <row r="238" spans="1:3" x14ac:dyDescent="0.25">
      <c r="A238" s="2" t="str">
        <f>([3]UKBuilding_List!A238)</f>
        <v>0346</v>
      </c>
      <c r="B238" s="3" t="str">
        <f>VLOOKUP(A238,[3]UKBuilding_List!$A$1:$D$376,3,FALSE)</f>
        <v>654 Maxwelton Ct</v>
      </c>
      <c r="C238" s="1"/>
    </row>
    <row r="239" spans="1:3" x14ac:dyDescent="0.25">
      <c r="A239" s="2" t="str">
        <f>([3]UKBuilding_List!A239)</f>
        <v>0347</v>
      </c>
      <c r="B239" s="3" t="str">
        <f>VLOOKUP(A239,[3]UKBuilding_List!$A$1:$D$376,3,FALSE)</f>
        <v>624 Maxwelton Ct</v>
      </c>
      <c r="C239" s="1"/>
    </row>
    <row r="240" spans="1:3" x14ac:dyDescent="0.25">
      <c r="A240" s="2" t="str">
        <f>([3]UKBuilding_List!A240)</f>
        <v>0348</v>
      </c>
      <c r="B240" s="3" t="str">
        <f>VLOOKUP(A240,[3]UKBuilding_List!$A$1:$D$376,3,FALSE)</f>
        <v>626 Maxwelton Ct</v>
      </c>
      <c r="C240" s="1"/>
    </row>
    <row r="241" spans="1:3" x14ac:dyDescent="0.25">
      <c r="A241" s="2" t="str">
        <f>([3]UKBuilding_List!A241)</f>
        <v>0349</v>
      </c>
      <c r="B241" s="3" t="str">
        <f>VLOOKUP(A241,[3]UKBuilding_List!$A$1:$D$376,3,FALSE)</f>
        <v>641 Maxwelton Ct</v>
      </c>
      <c r="C241" s="1"/>
    </row>
    <row r="242" spans="1:3" x14ac:dyDescent="0.25">
      <c r="A242" s="2" t="str">
        <f>([3]UKBuilding_List!A242)</f>
        <v>0350</v>
      </c>
      <c r="B242" s="3" t="str">
        <f>VLOOKUP(A242,[3]UKBuilding_List!$A$1:$D$376,3,FALSE)</f>
        <v>643 Maxwelton Ct</v>
      </c>
      <c r="C242" s="1"/>
    </row>
    <row r="243" spans="1:3" x14ac:dyDescent="0.25">
      <c r="A243" s="2" t="str">
        <f>([3]UKBuilding_List!A243)</f>
        <v>0351</v>
      </c>
      <c r="B243" s="3" t="str">
        <f>VLOOKUP(A243,[3]UKBuilding_List!$A$1:$D$376,3,FALSE)</f>
        <v>644 Maxwelton Ct</v>
      </c>
      <c r="C243" s="1"/>
    </row>
    <row r="244" spans="1:3" x14ac:dyDescent="0.25">
      <c r="A244" s="2" t="str">
        <f>([3]UKBuilding_List!A244)</f>
        <v>0353</v>
      </c>
      <c r="B244" s="3" t="str">
        <f>VLOOKUP(A244,[3]UKBuilding_List!$A$1:$D$376,3,FALSE)</f>
        <v>520 Oldham Ct</v>
      </c>
      <c r="C244" s="1"/>
    </row>
    <row r="245" spans="1:3" x14ac:dyDescent="0.25">
      <c r="A245" s="2" t="str">
        <f>([3]UKBuilding_List!A245)</f>
        <v>0377</v>
      </c>
      <c r="B245" s="3" t="str">
        <f>VLOOKUP(A245,[3]UKBuilding_List!$A$1:$D$376,3,FALSE)</f>
        <v>319 Rose Lane</v>
      </c>
      <c r="C245" s="1"/>
    </row>
    <row r="246" spans="1:3" x14ac:dyDescent="0.25">
      <c r="A246" s="2" t="str">
        <f>([3]UKBuilding_List!A246)</f>
        <v>0378</v>
      </c>
      <c r="B246" s="3" t="str">
        <f>VLOOKUP(A246,[3]UKBuilding_List!$A$1:$D$376,3,FALSE)</f>
        <v>321 Rose Lane</v>
      </c>
      <c r="C246" s="1"/>
    </row>
    <row r="247" spans="1:3" x14ac:dyDescent="0.25">
      <c r="A247" s="2" t="str">
        <f>([3]UKBuilding_List!A247)</f>
        <v>0381</v>
      </c>
      <c r="B247" s="3" t="str">
        <f>VLOOKUP(A247,[3]UKBuilding_List!$A$1:$D$376,3,FALSE)</f>
        <v>162-164 Gazette Avenue</v>
      </c>
      <c r="C247" s="1"/>
    </row>
    <row r="248" spans="1:3" x14ac:dyDescent="0.25">
      <c r="A248" s="2" t="str">
        <f>([3]UKBuilding_List!A248)</f>
        <v>0382</v>
      </c>
      <c r="B248" s="3" t="str">
        <f>VLOOKUP(A248,[3]UKBuilding_List!$A$1:$D$376,3,FALSE)</f>
        <v>Sky Blue Solar House</v>
      </c>
      <c r="C248" s="1"/>
    </row>
    <row r="249" spans="1:3" x14ac:dyDescent="0.25">
      <c r="A249" s="2" t="str">
        <f>([3]UKBuilding_List!A249)</f>
        <v>0386</v>
      </c>
      <c r="B249" s="3" t="str">
        <f>VLOOKUP(A249,[3]UKBuilding_List!$A$1:$D$376,3,FALSE)</f>
        <v>150 Gazette Avenue</v>
      </c>
      <c r="C249" s="1"/>
    </row>
    <row r="250" spans="1:3" x14ac:dyDescent="0.25">
      <c r="A250" s="2" t="str">
        <f>([3]UKBuilding_List!A250)</f>
        <v>0391</v>
      </c>
      <c r="B250" s="3" t="str">
        <f>VLOOKUP(A250,[3]UKBuilding_List!$A$1:$D$376,3,FALSE)</f>
        <v>Bus Shelter #2</v>
      </c>
      <c r="C250" s="1"/>
    </row>
    <row r="251" spans="1:3" x14ac:dyDescent="0.25">
      <c r="A251" s="2" t="str">
        <f>([3]UKBuilding_List!A251)</f>
        <v>0393</v>
      </c>
      <c r="B251" s="3" t="str">
        <f>VLOOKUP(A251,[3]UKBuilding_List!$A$1:$D$376,3,FALSE)</f>
        <v>Bus Shelter #7</v>
      </c>
      <c r="C251" s="1"/>
    </row>
    <row r="252" spans="1:3" x14ac:dyDescent="0.25">
      <c r="A252" s="2" t="str">
        <f>([3]UKBuilding_List!A252)</f>
        <v>0394</v>
      </c>
      <c r="B252" s="3" t="str">
        <f>VLOOKUP(A252,[3]UKBuilding_List!$A$1:$D$376,3,FALSE)</f>
        <v>Bus Shelter #6</v>
      </c>
      <c r="C252" s="1"/>
    </row>
    <row r="253" spans="1:3" x14ac:dyDescent="0.25">
      <c r="A253" s="2" t="str">
        <f>([3]UKBuilding_List!A253)</f>
        <v>0397</v>
      </c>
      <c r="B253" s="3" t="str">
        <f>VLOOKUP(A253,[3]UKBuilding_List!$A$1:$D$376,3,FALSE)</f>
        <v>Bus Shelter #9</v>
      </c>
      <c r="C253" s="1"/>
    </row>
    <row r="254" spans="1:3" x14ac:dyDescent="0.25">
      <c r="A254" s="2" t="str">
        <f>([3]UKBuilding_List!A254)</f>
        <v>0398</v>
      </c>
      <c r="B254" s="3" t="str">
        <f>VLOOKUP(A254,[3]UKBuilding_List!$A$1:$D$376,3,FALSE)</f>
        <v>Bus Shelter #10</v>
      </c>
      <c r="C254" s="1"/>
    </row>
    <row r="255" spans="1:3" x14ac:dyDescent="0.25">
      <c r="A255" s="2" t="str">
        <f>([3]UKBuilding_List!A255)</f>
        <v>0399</v>
      </c>
      <c r="B255" s="3" t="str">
        <f>VLOOKUP(A255,[3]UKBuilding_List!$A$1:$D$376,3,FALSE)</f>
        <v>Bus Shelter #11</v>
      </c>
      <c r="C255" s="1"/>
    </row>
    <row r="256" spans="1:3" x14ac:dyDescent="0.25">
      <c r="A256" s="2" t="str">
        <f>([3]UKBuilding_List!A256)</f>
        <v>0400</v>
      </c>
      <c r="B256" s="3" t="str">
        <f>VLOOKUP(A256,[3]UKBuilding_List!$A$1:$D$376,3,FALSE)</f>
        <v>Ellen H. Richards House</v>
      </c>
      <c r="C256" s="1"/>
    </row>
    <row r="257" spans="1:3" x14ac:dyDescent="0.25">
      <c r="A257" s="2" t="str">
        <f>([3]UKBuilding_List!A257)</f>
        <v>0401</v>
      </c>
      <c r="B257" s="3" t="str">
        <f>VLOOKUP(A257,[3]UKBuilding_List!$A$1:$D$376,3,FALSE)</f>
        <v>Weldon House</v>
      </c>
      <c r="C257" s="1"/>
    </row>
    <row r="258" spans="1:3" x14ac:dyDescent="0.25">
      <c r="A258" s="2" t="str">
        <f>([3]UKBuilding_List!A258)</f>
        <v>0403</v>
      </c>
      <c r="B258" s="3" t="str">
        <f>VLOOKUP(A258,[3]UKBuilding_List!$A$1:$D$376,3,FALSE)</f>
        <v>Weldon House Unit 2</v>
      </c>
      <c r="C258" s="1"/>
    </row>
    <row r="259" spans="1:3" x14ac:dyDescent="0.25">
      <c r="A259" s="2" t="str">
        <f>([3]UKBuilding_List!A259)</f>
        <v>0413</v>
      </c>
      <c r="B259" s="3" t="str">
        <f>VLOOKUP(A259,[3]UKBuilding_List!$A$1:$D$376,3,FALSE)</f>
        <v>Softball/Soccer Locker Rooms</v>
      </c>
      <c r="C259" s="1"/>
    </row>
    <row r="260" spans="1:3" x14ac:dyDescent="0.25">
      <c r="A260" s="2" t="str">
        <f>([3]UKBuilding_List!A260)</f>
        <v>0417</v>
      </c>
      <c r="B260" s="3" t="str">
        <f>VLOOKUP(A260,[3]UKBuilding_List!$A$1:$D$376,3,FALSE)</f>
        <v>660 South Limestone</v>
      </c>
      <c r="C260" s="1"/>
    </row>
    <row r="261" spans="1:3" x14ac:dyDescent="0.25">
      <c r="A261" s="2" t="str">
        <f>([3]UKBuilding_List!A261)</f>
        <v>0419</v>
      </c>
      <c r="B261" s="3" t="str">
        <f>VLOOKUP(A261,[3]UKBuilding_List!$A$1:$D$376,3,FALSE)</f>
        <v>Bus Shelter #13</v>
      </c>
      <c r="C261" s="1"/>
    </row>
    <row r="262" spans="1:3" x14ac:dyDescent="0.25">
      <c r="A262" s="2" t="str">
        <f>([3]UKBuilding_List!A262)</f>
        <v>0420</v>
      </c>
      <c r="B262" s="3" t="str">
        <f>VLOOKUP(A262,[3]UKBuilding_List!$A$1:$D$376,3,FALSE)</f>
        <v>424 Euclid Avenue</v>
      </c>
      <c r="C262" s="1"/>
    </row>
    <row r="263" spans="1:3" x14ac:dyDescent="0.25">
      <c r="A263" s="2" t="str">
        <f>([3]UKBuilding_List!A263)</f>
        <v>0432</v>
      </c>
      <c r="B263" s="3" t="str">
        <f>VLOOKUP(A263,[3]UKBuilding_List!$A$1:$D$376,3,FALSE)</f>
        <v>Commonwealth House</v>
      </c>
      <c r="C263" s="1"/>
    </row>
    <row r="264" spans="1:3" x14ac:dyDescent="0.25">
      <c r="A264" s="2" t="str">
        <f>([3]UKBuilding_List!A264)</f>
        <v>0433</v>
      </c>
      <c r="B264" s="3" t="str">
        <f>VLOOKUP(A264,[3]UKBuilding_List!$A$1:$D$376,3,FALSE)</f>
        <v>William E and Casiana Schmidt Vocal Arts Center</v>
      </c>
      <c r="C264" s="1"/>
    </row>
    <row r="265" spans="1:3" x14ac:dyDescent="0.25">
      <c r="A265" s="2" t="str">
        <f>([3]UKBuilding_List!A265)</f>
        <v>0442</v>
      </c>
      <c r="B265" s="3" t="str">
        <f>VLOOKUP(A265,[3]UKBuilding_List!$A$1:$D$376,3,FALSE)</f>
        <v>Ligon House</v>
      </c>
      <c r="C265" s="1"/>
    </row>
    <row r="266" spans="1:3" x14ac:dyDescent="0.25">
      <c r="A266" s="2" t="str">
        <f>([3]UKBuilding_List!A266)</f>
        <v>0446</v>
      </c>
      <c r="B266" s="3" t="str">
        <f>VLOOKUP(A266,[3]UKBuilding_List!$A$1:$D$376,3,FALSE)</f>
        <v>John Cropp Softball Stadium</v>
      </c>
      <c r="C266" s="1"/>
    </row>
    <row r="267" spans="1:3" x14ac:dyDescent="0.25">
      <c r="A267" s="2" t="str">
        <f>([3]UKBuilding_List!A267)</f>
        <v>0447</v>
      </c>
      <c r="B267" s="3" t="str">
        <f>VLOOKUP(A267,[3]UKBuilding_List!$A$1:$D$376,3,FALSE)</f>
        <v>Hitting Pavilion</v>
      </c>
      <c r="C267" s="1"/>
    </row>
    <row r="268" spans="1:3" x14ac:dyDescent="0.25">
      <c r="A268" s="2" t="str">
        <f>([3]UKBuilding_List!A268)</f>
        <v>0448</v>
      </c>
      <c r="B268" s="3" t="str">
        <f>VLOOKUP(A268,[3]UKBuilding_List!$A$1:$D$376,3,FALSE)</f>
        <v>Football Storage Shed</v>
      </c>
      <c r="C268" s="1"/>
    </row>
    <row r="269" spans="1:3" x14ac:dyDescent="0.25">
      <c r="A269" s="2" t="str">
        <f>([3]UKBuilding_List!A269)</f>
        <v>0449</v>
      </c>
      <c r="B269" s="3" t="str">
        <f>VLOOKUP(A269,[3]UKBuilding_List!$A$1:$D$376,3,FALSE)</f>
        <v>Shively Grounds Storage Building</v>
      </c>
      <c r="C269" s="1"/>
    </row>
    <row r="270" spans="1:3" x14ac:dyDescent="0.25">
      <c r="A270" s="2" t="str">
        <f>([3]UKBuilding_List!A270)</f>
        <v>0453</v>
      </c>
      <c r="B270" s="3" t="str">
        <f>VLOOKUP(A270,[3]UKBuilding_List!$A$1:$D$376,3,FALSE)</f>
        <v>Shively Grounds Building</v>
      </c>
      <c r="C270" s="1"/>
    </row>
    <row r="271" spans="1:3" x14ac:dyDescent="0.25">
      <c r="A271" s="2" t="str">
        <f>([3]UKBuilding_List!A271)</f>
        <v>0456</v>
      </c>
      <c r="B271" s="3" t="str">
        <f>VLOOKUP(A271,[3]UKBuilding_List!$A$1:$D$376,3,FALSE)</f>
        <v>W.T. Young Library</v>
      </c>
      <c r="C271" s="1"/>
    </row>
    <row r="272" spans="1:3" x14ac:dyDescent="0.25">
      <c r="A272" s="2" t="str">
        <f>([3]UKBuilding_List!A272)</f>
        <v>0462</v>
      </c>
      <c r="B272" s="3" t="str">
        <f>VLOOKUP(A272,[3]UKBuilding_List!$A$1:$D$376,3,FALSE)</f>
        <v>Sarah Bennett Holmes Hall</v>
      </c>
      <c r="C272" s="1"/>
    </row>
    <row r="273" spans="1:3" x14ac:dyDescent="0.25">
      <c r="A273" s="2" t="str">
        <f>([3]UKBuilding_List!A273)</f>
        <v>0463</v>
      </c>
      <c r="B273" s="3" t="str">
        <f>VLOOKUP(A273,[3]UKBuilding_List!$A$1:$D$376,3,FALSE)</f>
        <v>Cleona Belle Matthews Boyd Hall</v>
      </c>
      <c r="C273" s="1"/>
    </row>
    <row r="274" spans="1:3" x14ac:dyDescent="0.25">
      <c r="A274" s="2" t="str">
        <f>([3]UKBuilding_List!A274)</f>
        <v>0465</v>
      </c>
      <c r="B274" s="3" t="str">
        <f>VLOOKUP(A274,[3]UKBuilding_List!$A$1:$D$376,3,FALSE)</f>
        <v>Pavilion at Kroger Field</v>
      </c>
      <c r="C274" s="1"/>
    </row>
    <row r="275" spans="1:3" x14ac:dyDescent="0.25">
      <c r="A275" s="2" t="str">
        <f>([3]UKBuilding_List!A275)</f>
        <v>0467</v>
      </c>
      <c r="B275" s="3" t="str">
        <f>VLOOKUP(A275,[3]UKBuilding_List!$A$1:$D$376,3,FALSE)</f>
        <v>220 Transcript Ave</v>
      </c>
      <c r="C275" s="1"/>
    </row>
    <row r="276" spans="1:3" x14ac:dyDescent="0.25">
      <c r="A276" s="2" t="str">
        <f>([3]UKBuilding_List!A276)</f>
        <v>0473</v>
      </c>
      <c r="B276" s="3" t="str">
        <f>VLOOKUP(A276,[3]UKBuilding_List!$A$1:$D$376,3,FALSE)</f>
        <v>505 Oldham Ct</v>
      </c>
      <c r="C276" s="1"/>
    </row>
    <row r="277" spans="1:3" x14ac:dyDescent="0.25">
      <c r="A277" s="2" t="str">
        <f>([3]UKBuilding_List!A277)</f>
        <v>0481</v>
      </c>
      <c r="B277" s="3" t="str">
        <f>VLOOKUP(A277,[3]UKBuilding_List!$A$1:$D$376,3,FALSE)</f>
        <v>LCC Academic Tech Building</v>
      </c>
      <c r="C277" s="1"/>
    </row>
    <row r="278" spans="1:3" x14ac:dyDescent="0.25">
      <c r="A278" s="2" t="str">
        <f>([3]UKBuilding_List!A278)</f>
        <v>0484</v>
      </c>
      <c r="B278" s="3" t="str">
        <f>VLOOKUP(A278,[3]UKBuilding_List!$A$1:$D$376,3,FALSE)</f>
        <v>Real Properties Garage</v>
      </c>
      <c r="C278" s="1"/>
    </row>
    <row r="279" spans="1:3" x14ac:dyDescent="0.25">
      <c r="A279" s="2" t="str">
        <f>([3]UKBuilding_List!A279)</f>
        <v>0485</v>
      </c>
      <c r="B279" s="3" t="str">
        <f>VLOOKUP(A279,[3]UKBuilding_List!$A$1:$D$376,3,FALSE)</f>
        <v>Boone Tennis Stadium</v>
      </c>
      <c r="C279" s="1"/>
    </row>
    <row r="280" spans="1:3" x14ac:dyDescent="0.25">
      <c r="A280" s="2" t="str">
        <f>([3]UKBuilding_List!A280)</f>
        <v>0487</v>
      </c>
      <c r="B280" s="3" t="str">
        <f>VLOOKUP(A280,[3]UKBuilding_List!$A$1:$D$376,3,FALSE)</f>
        <v>518 Oldham Ct</v>
      </c>
      <c r="C280" s="1"/>
    </row>
    <row r="281" spans="1:3" x14ac:dyDescent="0.25">
      <c r="A281" s="2" t="str">
        <f>([3]UKBuilding_List!A281)</f>
        <v>0488</v>
      </c>
      <c r="B281" s="3" t="str">
        <f>VLOOKUP(A281,[3]UKBuilding_List!$A$1:$D$376,3,FALSE)</f>
        <v>Woodland Early Learning Center</v>
      </c>
      <c r="C281" s="1"/>
    </row>
    <row r="282" spans="1:3" x14ac:dyDescent="0.25">
      <c r="A282" s="2" t="str">
        <f>([3]UKBuilding_List!A282)</f>
        <v>0489</v>
      </c>
      <c r="B282" s="3" t="str">
        <f>VLOOKUP(A282,[3]UKBuilding_List!$A$1:$D$376,3,FALSE)</f>
        <v>1117 South Limestone</v>
      </c>
      <c r="C282" s="1"/>
    </row>
    <row r="283" spans="1:3" x14ac:dyDescent="0.25">
      <c r="A283" s="2" t="str">
        <f>([3]UKBuilding_List!A283)</f>
        <v>0490</v>
      </c>
      <c r="B283" s="3" t="str">
        <f>VLOOKUP(A283,[3]UKBuilding_List!$A$1:$D$376,3,FALSE)</f>
        <v>Environmental Quality Management</v>
      </c>
      <c r="C283" s="1"/>
    </row>
    <row r="284" spans="1:3" x14ac:dyDescent="0.25">
      <c r="A284" s="2" t="str">
        <f>([3]UKBuilding_List!A284)</f>
        <v>0494</v>
      </c>
      <c r="B284" s="3" t="str">
        <f>VLOOKUP(A284,[3]UKBuilding_List!$A$1:$D$376,3,FALSE)</f>
        <v>Stuckert Career Center</v>
      </c>
      <c r="C284" s="1"/>
    </row>
    <row r="285" spans="1:3" x14ac:dyDescent="0.25">
      <c r="A285" s="2" t="str">
        <f>([3]UKBuilding_List!A285)</f>
        <v>0495</v>
      </c>
      <c r="B285" s="3" t="str">
        <f>VLOOKUP(A285,[3]UKBuilding_List!$A$1:$D$376,3,FALSE)</f>
        <v>James F. Hardymon Communications Building</v>
      </c>
      <c r="C285" s="1"/>
    </row>
    <row r="286" spans="1:3" x14ac:dyDescent="0.25">
      <c r="A286" s="2" t="str">
        <f>([3]UKBuilding_List!A286)</f>
        <v>0503</v>
      </c>
      <c r="B286" s="3" t="str">
        <f>VLOOKUP(A286,[3]UKBuilding_List!$A$1:$D$376,3,FALSE)</f>
        <v>Ralph G Anderson Building (Mech Eng)</v>
      </c>
      <c r="C286" s="1"/>
    </row>
    <row r="287" spans="1:3" x14ac:dyDescent="0.25">
      <c r="A287" s="2" t="str">
        <f>([3]UKBuilding_List!A287)</f>
        <v>0504</v>
      </c>
      <c r="B287" s="3" t="str">
        <f>VLOOKUP(A287,[3]UKBuilding_List!$A$1:$D$376,3,FALSE)</f>
        <v>447 Pennsylvania Ave</v>
      </c>
      <c r="C287" s="1"/>
    </row>
    <row r="288" spans="1:3" x14ac:dyDescent="0.25">
      <c r="A288" s="2" t="str">
        <f>([3]UKBuilding_List!A288)</f>
        <v>0505</v>
      </c>
      <c r="B288" s="3" t="str">
        <f>VLOOKUP(A288,[3]UKBuilding_List!$A$1:$D$376,3,FALSE)</f>
        <v>441 Pennsylvania Ave</v>
      </c>
      <c r="C288" s="1"/>
    </row>
    <row r="289" spans="1:3" x14ac:dyDescent="0.25">
      <c r="A289" s="2" t="str">
        <f>([3]UKBuilding_List!A289)</f>
        <v>0507</v>
      </c>
      <c r="B289" s="3" t="str">
        <f>VLOOKUP(A289,[3]UKBuilding_List!$A$1:$D$376,3,FALSE)</f>
        <v>Sigma Alpha Epsilon Fraternity</v>
      </c>
      <c r="C289" s="1"/>
    </row>
    <row r="290" spans="1:3" x14ac:dyDescent="0.25">
      <c r="A290" s="2" t="str">
        <f>([3]UKBuilding_List!A290)</f>
        <v>0509</v>
      </c>
      <c r="B290" s="3" t="str">
        <f>VLOOKUP(A290,[3]UKBuilding_List!$A$1:$D$376,3,FALSE)</f>
        <v>Biomedical Biological Sciences Research Building</v>
      </c>
      <c r="C290" s="1"/>
    </row>
    <row r="291" spans="1:3" x14ac:dyDescent="0.25">
      <c r="A291" s="2" t="str">
        <f>([3]UKBuilding_List!A291)</f>
        <v>0514</v>
      </c>
      <c r="B291" s="3" t="str">
        <f>VLOOKUP(A291,[3]UKBuilding_List!$A$1:$D$376,3,FALSE)</f>
        <v>Central Utility Plant #4</v>
      </c>
      <c r="C291" s="1"/>
    </row>
    <row r="292" spans="1:3" x14ac:dyDescent="0.25">
      <c r="A292" s="2" t="str">
        <f>([3]UKBuilding_List!A292)</f>
        <v>0517</v>
      </c>
      <c r="B292" s="3" t="str">
        <f>VLOOKUP(A292,[3]UKBuilding_List!$A$1:$D$376,3,FALSE)</f>
        <v>College of Medicine Learning Center</v>
      </c>
      <c r="C292" s="1"/>
    </row>
    <row r="293" spans="1:3" x14ac:dyDescent="0.25">
      <c r="A293" s="2" t="str">
        <f>([3]UKBuilding_List!A293)</f>
        <v>0518</v>
      </c>
      <c r="B293" s="3" t="str">
        <f>VLOOKUP(A293,[3]UKBuilding_List!$A$1:$D$376,3,FALSE)</f>
        <v>BBSRB Generator Building</v>
      </c>
      <c r="C293" s="1"/>
    </row>
    <row r="294" spans="1:3" x14ac:dyDescent="0.25">
      <c r="A294" s="2" t="str">
        <f>([3]UKBuilding_List!A294)</f>
        <v>0564</v>
      </c>
      <c r="B294" s="3" t="str">
        <f>VLOOKUP(A294,[3]UKBuilding_List!$A$1:$D$376,3,FALSE)</f>
        <v>630 South Broadway</v>
      </c>
      <c r="C294" s="1"/>
    </row>
    <row r="295" spans="1:3" x14ac:dyDescent="0.25">
      <c r="A295" s="2" t="str">
        <f>([3]UKBuilding_List!A295)</f>
        <v>0565</v>
      </c>
      <c r="B295" s="3" t="str">
        <f>VLOOKUP(A295,[3]UKBuilding_List!$A$1:$D$376,3,FALSE)</f>
        <v>John T. Smith Hall</v>
      </c>
      <c r="C295" s="1"/>
    </row>
    <row r="296" spans="1:3" x14ac:dyDescent="0.25">
      <c r="A296" s="2" t="str">
        <f>([3]UKBuilding_List!A296)</f>
        <v>0566</v>
      </c>
      <c r="B296" s="3" t="str">
        <f>VLOOKUP(A296,[3]UKBuilding_List!$A$1:$D$376,3,FALSE)</f>
        <v>Dale E. Baldwin Hall</v>
      </c>
      <c r="C296" s="1"/>
    </row>
    <row r="297" spans="1:3" x14ac:dyDescent="0.25">
      <c r="A297" s="2" t="str">
        <f>([3]UKBuilding_List!A297)</f>
        <v>0567</v>
      </c>
      <c r="B297" s="3" t="str">
        <f>VLOOKUP(A297,[3]UKBuilding_List!$A$1:$D$376,3,FALSE)</f>
        <v>Margaret Ingels Hall</v>
      </c>
      <c r="C297" s="1"/>
    </row>
    <row r="298" spans="1:3" x14ac:dyDescent="0.25">
      <c r="A298" s="2" t="str">
        <f>([3]UKBuilding_List!A298)</f>
        <v>0568</v>
      </c>
      <c r="B298" s="3" t="str">
        <f>VLOOKUP(A298,[3]UKBuilding_List!$A$1:$D$376,3,FALSE)</f>
        <v>David P. Roselle Hall</v>
      </c>
      <c r="C298" s="1"/>
    </row>
    <row r="299" spans="1:3" x14ac:dyDescent="0.25">
      <c r="A299" s="2" t="str">
        <f>([3]UKBuilding_List!A299)</f>
        <v>0571</v>
      </c>
      <c r="B299" s="3" t="str">
        <f>VLOOKUP(A299,[3]UKBuilding_List!$A$1:$D$376,3,FALSE)</f>
        <v>Parking Structure #6</v>
      </c>
      <c r="C299" s="1"/>
    </row>
    <row r="300" spans="1:3" x14ac:dyDescent="0.25">
      <c r="A300" s="2" t="str">
        <f>([3]UKBuilding_List!A300)</f>
        <v>0572</v>
      </c>
      <c r="B300" s="3" t="str">
        <f>VLOOKUP(A300,[3]UKBuilding_List!$A$1:$D$376,3,FALSE)</f>
        <v>Parking Structure #7</v>
      </c>
      <c r="C300" s="1"/>
    </row>
    <row r="301" spans="1:3" x14ac:dyDescent="0.25">
      <c r="A301" s="2" t="str">
        <f>([3]UKBuilding_List!A301)</f>
        <v>0582</v>
      </c>
      <c r="B301" s="3" t="str">
        <f>VLOOKUP(A301,[3]UKBuilding_List!$A$1:$D$376,3,FALSE)</f>
        <v>University Health Service</v>
      </c>
      <c r="C301" s="1"/>
    </row>
    <row r="302" spans="1:3" x14ac:dyDescent="0.25">
      <c r="A302" s="2" t="str">
        <f>([3]UKBuilding_List!A302)</f>
        <v>0585</v>
      </c>
      <c r="B302" s="3" t="str">
        <f>VLOOKUP(A302,[3]UKBuilding_List!$A$1:$D$376,3,FALSE)</f>
        <v>Baseball Training Pavilion</v>
      </c>
      <c r="C302" s="1"/>
    </row>
    <row r="303" spans="1:3" x14ac:dyDescent="0.25">
      <c r="A303" s="2" t="str">
        <f>([3]UKBuilding_List!A303)</f>
        <v>0592</v>
      </c>
      <c r="B303" s="3" t="str">
        <f>VLOOKUP(A303,[3]UKBuilding_List!$A$1:$D$376,3,FALSE)</f>
        <v>Storage Shed</v>
      </c>
      <c r="C303" s="1"/>
    </row>
    <row r="304" spans="1:3" x14ac:dyDescent="0.25">
      <c r="A304" s="2" t="str">
        <f>([3]UKBuilding_List!A304)</f>
        <v>0596</v>
      </c>
      <c r="B304" s="3" t="str">
        <f>VLOOKUP(A304,[3]UKBuilding_List!$A$1:$D$376,3,FALSE)</f>
        <v>Lee T. Todd, Jr. Building</v>
      </c>
      <c r="C304" s="1"/>
    </row>
    <row r="305" spans="1:3" x14ac:dyDescent="0.25">
      <c r="A305" s="2" t="str">
        <f>([3]UKBuilding_List!A305)</f>
        <v>0601</v>
      </c>
      <c r="B305" s="3" t="str">
        <f>VLOOKUP(A305,[3]UKBuilding_List!$A$1:$D$376,3,FALSE)</f>
        <v>Parking Structure #8</v>
      </c>
      <c r="C305" s="1"/>
    </row>
    <row r="306" spans="1:3" x14ac:dyDescent="0.25">
      <c r="A306" s="2" t="str">
        <f>([3]UKBuilding_List!A306)</f>
        <v>0602</v>
      </c>
      <c r="B306" s="3" t="str">
        <f>VLOOKUP(A306,[3]UKBuilding_List!$A$1:$D$376,3,FALSE)</f>
        <v>Pavilion A</v>
      </c>
      <c r="C306" s="1"/>
    </row>
    <row r="307" spans="1:3" x14ac:dyDescent="0.25">
      <c r="A307" s="2" t="str">
        <f>([3]UKBuilding_List!A307)</f>
        <v>0604</v>
      </c>
      <c r="B307" s="3" t="str">
        <f>VLOOKUP(A307,[3]UKBuilding_List!$A$1:$D$376,3,FALSE)</f>
        <v>Joe Craft Center</v>
      </c>
      <c r="C307" s="1"/>
    </row>
    <row r="308" spans="1:3" x14ac:dyDescent="0.25">
      <c r="A308" s="2" t="str">
        <f>([3]UKBuilding_List!A308)</f>
        <v>0611</v>
      </c>
      <c r="B308" s="3" t="str">
        <f>VLOOKUP(A308,[3]UKBuilding_List!$A$1:$D$376,3,FALSE)</f>
        <v>Medical Office Building (Samaritan)</v>
      </c>
      <c r="C308" s="1"/>
    </row>
    <row r="309" spans="1:3" x14ac:dyDescent="0.25">
      <c r="A309" s="2" t="str">
        <f>([3]UKBuilding_List!A309)</f>
        <v>0612</v>
      </c>
      <c r="B309" s="3" t="str">
        <f>VLOOKUP(A309,[3]UKBuilding_List!$A$1:$D$376,3,FALSE)</f>
        <v>Samaritan Chiller Building</v>
      </c>
      <c r="C309" s="1"/>
    </row>
    <row r="310" spans="1:3" x14ac:dyDescent="0.25">
      <c r="A310" s="2" t="str">
        <f>([3]UKBuilding_List!A310)</f>
        <v>0613</v>
      </c>
      <c r="B310" s="3" t="str">
        <f>VLOOKUP(A310,[3]UKBuilding_List!$A$1:$D$376,3,FALSE)</f>
        <v>Samaritan Parking Structure</v>
      </c>
      <c r="C310" s="1"/>
    </row>
    <row r="311" spans="1:3" x14ac:dyDescent="0.25">
      <c r="A311" s="2" t="str">
        <f>([3]UKBuilding_List!A311)</f>
        <v>0616</v>
      </c>
      <c r="B311" s="3" t="str">
        <f>VLOOKUP(A311,[3]UKBuilding_List!$A$1:$D$376,3,FALSE)</f>
        <v>Seaton Center Storage</v>
      </c>
      <c r="C311" s="1"/>
    </row>
    <row r="312" spans="1:3" x14ac:dyDescent="0.25">
      <c r="A312" s="2" t="str">
        <f>([3]UKBuilding_List!A312)</f>
        <v>0618</v>
      </c>
      <c r="B312" s="3" t="str">
        <f>VLOOKUP(A312,[3]UKBuilding_List!$A$1:$D$376,3,FALSE)</f>
        <v>MacAdam Student Observatory</v>
      </c>
      <c r="C312" s="1"/>
    </row>
    <row r="313" spans="1:3" x14ac:dyDescent="0.25">
      <c r="A313" s="2" t="str">
        <f>([3]UKBuilding_List!A313)</f>
        <v>0626</v>
      </c>
      <c r="B313" s="3" t="str">
        <f>VLOOKUP(A313,[3]UKBuilding_List!$A$1:$D$376,3,FALSE)</f>
        <v>1119 S. Limestone</v>
      </c>
      <c r="C313" s="1"/>
    </row>
    <row r="314" spans="1:3" x14ac:dyDescent="0.25">
      <c r="A314" s="2" t="str">
        <f>([3]UKBuilding_List!A314)</f>
        <v>0633</v>
      </c>
      <c r="B314" s="3" t="str">
        <f>VLOOKUP(A314,[3]UKBuilding_List!$A$1:$D$376,3,FALSE)</f>
        <v>Davis Marksbury Building</v>
      </c>
      <c r="C314" s="1"/>
    </row>
    <row r="315" spans="1:3" x14ac:dyDescent="0.25">
      <c r="A315" s="2" t="str">
        <f>([3]UKBuilding_List!A315)</f>
        <v>0644</v>
      </c>
      <c r="B315" s="3" t="str">
        <f>VLOOKUP(A315,[3]UKBuilding_List!$A$1:$D$376,3,FALSE)</f>
        <v>Wildcat Coal Lodge</v>
      </c>
      <c r="C315" s="1"/>
    </row>
    <row r="316" spans="1:3" x14ac:dyDescent="0.25">
      <c r="A316" s="2" t="str">
        <f>([3]UKBuilding_List!A316)</f>
        <v>0651</v>
      </c>
      <c r="B316" s="3" t="str">
        <f>VLOOKUP(A316,[3]UKBuilding_List!$A$1:$D$376,3,FALSE)</f>
        <v>Mandrell Hall</v>
      </c>
      <c r="C316" s="1"/>
    </row>
    <row r="317" spans="1:3" x14ac:dyDescent="0.25">
      <c r="A317" s="2" t="str">
        <f>([3]UKBuilding_List!A317)</f>
        <v>0652</v>
      </c>
      <c r="B317" s="3" t="str">
        <f>VLOOKUP(A317,[3]UKBuilding_List!$A$1:$D$376,3,FALSE)</f>
        <v>Bosworth Hall</v>
      </c>
      <c r="C317" s="1"/>
    </row>
    <row r="318" spans="1:3" x14ac:dyDescent="0.25">
      <c r="A318" s="2" t="str">
        <f>([3]UKBuilding_List!A318)</f>
        <v>0653</v>
      </c>
      <c r="B318" s="3" t="str">
        <f>VLOOKUP(A318,[3]UKBuilding_List!$A$1:$D$376,3,FALSE)</f>
        <v>Sanders Hall</v>
      </c>
      <c r="C318" s="1"/>
    </row>
    <row r="319" spans="1:3" x14ac:dyDescent="0.25">
      <c r="A319" s="2" t="str">
        <f>([3]UKBuilding_List!A319)</f>
        <v>0654</v>
      </c>
      <c r="B319" s="3" t="str">
        <f>VLOOKUP(A319,[3]UKBuilding_List!$A$1:$D$376,3,FALSE)</f>
        <v>Building 100</v>
      </c>
      <c r="C319" s="1"/>
    </row>
    <row r="320" spans="1:3" x14ac:dyDescent="0.25">
      <c r="A320" s="2" t="str">
        <f>([3]UKBuilding_List!A320)</f>
        <v>0655</v>
      </c>
      <c r="B320" s="3" t="str">
        <f>VLOOKUP(A320,[3]UKBuilding_List!$A$1:$D$376,3,FALSE)</f>
        <v>Building 200</v>
      </c>
      <c r="C320" s="1"/>
    </row>
    <row r="321" spans="1:3" x14ac:dyDescent="0.25">
      <c r="A321" s="2" t="str">
        <f>([3]UKBuilding_List!A321)</f>
        <v>0656</v>
      </c>
      <c r="B321" s="3" t="str">
        <f>VLOOKUP(A321,[3]UKBuilding_List!$A$1:$D$376,3,FALSE)</f>
        <v>Building 300</v>
      </c>
      <c r="C321" s="1"/>
    </row>
    <row r="322" spans="1:3" x14ac:dyDescent="0.25">
      <c r="A322" s="2" t="str">
        <f>([3]UKBuilding_List!A322)</f>
        <v>0657</v>
      </c>
      <c r="B322" s="3" t="str">
        <f>VLOOKUP(A322,[3]UKBuilding_List!$A$1:$D$376,3,FALSE)</f>
        <v>Building 400</v>
      </c>
      <c r="C322" s="1"/>
    </row>
    <row r="323" spans="1:3" x14ac:dyDescent="0.25">
      <c r="A323" s="2" t="str">
        <f>([3]UKBuilding_List!A323)</f>
        <v>0658</v>
      </c>
      <c r="B323" s="3" t="str">
        <f>VLOOKUP(A323,[3]UKBuilding_List!$A$1:$D$376,3,FALSE)</f>
        <v>Maintenance Bldg.</v>
      </c>
      <c r="C323" s="1"/>
    </row>
    <row r="324" spans="1:3" x14ac:dyDescent="0.25">
      <c r="A324" s="2" t="str">
        <f>([3]UKBuilding_List!A324)</f>
        <v>0659</v>
      </c>
      <c r="B324" s="3" t="str">
        <f>VLOOKUP(A324,[3]UKBuilding_List!$A$1:$D$376,3,FALSE)</f>
        <v>Gas Building</v>
      </c>
      <c r="C324" s="1"/>
    </row>
    <row r="325" spans="1:3" x14ac:dyDescent="0.25">
      <c r="A325" s="2" t="str">
        <f>([3]UKBuilding_List!A325)</f>
        <v>0660</v>
      </c>
      <c r="B325" s="3" t="str">
        <f>VLOOKUP(A325,[3]UKBuilding_List!$A$1:$D$376,3,FALSE)</f>
        <v>Maxwelton Ct. Apts #1</v>
      </c>
      <c r="C325" s="1"/>
    </row>
    <row r="326" spans="1:3" x14ac:dyDescent="0.25">
      <c r="A326" s="2" t="str">
        <f>([3]UKBuilding_List!A326)</f>
        <v>0661</v>
      </c>
      <c r="B326" s="3" t="str">
        <f>VLOOKUP(A326,[3]UKBuilding_List!$A$1:$D$376,3,FALSE)</f>
        <v>Maxwelton Ct. Apts #2</v>
      </c>
      <c r="C326" s="1"/>
    </row>
    <row r="327" spans="1:3" x14ac:dyDescent="0.25">
      <c r="A327" s="2" t="str">
        <f>([3]UKBuilding_List!A327)</f>
        <v>0662</v>
      </c>
      <c r="B327" s="3" t="str">
        <f>VLOOKUP(A327,[3]UKBuilding_List!$A$1:$D$376,3,FALSE)</f>
        <v>Maxwelton Ct. Apts #3</v>
      </c>
      <c r="C327" s="1"/>
    </row>
    <row r="328" spans="1:3" x14ac:dyDescent="0.25">
      <c r="A328" s="2" t="str">
        <f>([3]UKBuilding_List!A328)</f>
        <v>0663</v>
      </c>
      <c r="B328" s="3" t="str">
        <f>VLOOKUP(A328,[3]UKBuilding_List!$A$1:$D$376,3,FALSE)</f>
        <v>Maxwelton Ct. Apts #4</v>
      </c>
      <c r="C328" s="1"/>
    </row>
    <row r="329" spans="1:3" x14ac:dyDescent="0.25">
      <c r="A329" s="2" t="str">
        <f>([3]UKBuilding_List!A329)</f>
        <v>0664</v>
      </c>
      <c r="B329" s="3" t="str">
        <f>VLOOKUP(A329,[3]UKBuilding_List!$A$1:$D$376,3,FALSE)</f>
        <v>Maxwelton Ct. Apts #5</v>
      </c>
      <c r="C329" s="1"/>
    </row>
    <row r="330" spans="1:3" x14ac:dyDescent="0.25">
      <c r="A330" s="2" t="str">
        <f>([3]UKBuilding_List!A330)</f>
        <v>0665</v>
      </c>
      <c r="B330" s="3" t="str">
        <f>VLOOKUP(A330,[3]UKBuilding_List!$A$1:$D$376,3,FALSE)</f>
        <v>Maxwelton Ct. Apts #6</v>
      </c>
      <c r="C330" s="1"/>
    </row>
    <row r="331" spans="1:3" x14ac:dyDescent="0.25">
      <c r="A331" s="2" t="str">
        <f>([3]UKBuilding_List!A331)</f>
        <v>0666</v>
      </c>
      <c r="B331" s="3" t="str">
        <f>VLOOKUP(A331,[3]UKBuilding_List!$A$1:$D$376,3,FALSE)</f>
        <v>Maxwelton Ct. Apts #7</v>
      </c>
      <c r="C331" s="1"/>
    </row>
    <row r="332" spans="1:3" x14ac:dyDescent="0.25">
      <c r="A332" s="2" t="str">
        <f>([3]UKBuilding_List!A332)</f>
        <v>0667</v>
      </c>
      <c r="B332" s="3" t="str">
        <f>VLOOKUP(A332,[3]UKBuilding_List!$A$1:$D$376,3,FALSE)</f>
        <v>Maxwelton Ct. Apts #8</v>
      </c>
      <c r="C332" s="1"/>
    </row>
    <row r="333" spans="1:3" x14ac:dyDescent="0.25">
      <c r="A333" s="2" t="str">
        <f>([3]UKBuilding_List!A333)</f>
        <v>0668</v>
      </c>
      <c r="B333" s="3" t="str">
        <f>VLOOKUP(A333,[3]UKBuilding_List!$A$1:$D$376,3,FALSE)</f>
        <v>Maxwelton Ct. Apts #9</v>
      </c>
      <c r="C333" s="1"/>
    </row>
    <row r="334" spans="1:3" x14ac:dyDescent="0.25">
      <c r="A334" s="2" t="str">
        <f>([3]UKBuilding_List!A334)</f>
        <v>0669</v>
      </c>
      <c r="B334" s="3" t="str">
        <f>VLOOKUP(A334,[3]UKBuilding_List!$A$1:$D$376,3,FALSE)</f>
        <v>Maxwelton Ct. Apts #10</v>
      </c>
      <c r="C334" s="1"/>
    </row>
    <row r="335" spans="1:3" x14ac:dyDescent="0.25">
      <c r="A335" s="2" t="str">
        <f>([3]UKBuilding_List!A335)</f>
        <v>0670</v>
      </c>
      <c r="B335" s="3" t="str">
        <f>VLOOKUP(A335,[3]UKBuilding_List!$A$1:$D$376,3,FALSE)</f>
        <v>Maxwelton Ct. Apts #11</v>
      </c>
      <c r="C335" s="1"/>
    </row>
    <row r="336" spans="1:3" x14ac:dyDescent="0.25">
      <c r="A336" s="2" t="str">
        <f>([3]UKBuilding_List!A336)</f>
        <v>0671</v>
      </c>
      <c r="B336" s="3" t="str">
        <f>VLOOKUP(A336,[3]UKBuilding_List!$A$1:$D$376,3,FALSE)</f>
        <v>Maxwelton Ct. Apts #12</v>
      </c>
      <c r="C336" s="1"/>
    </row>
    <row r="337" spans="1:3" x14ac:dyDescent="0.25">
      <c r="A337" s="2" t="str">
        <f>([3]UKBuilding_List!A337)</f>
        <v>0672</v>
      </c>
      <c r="B337" s="3" t="str">
        <f>VLOOKUP(A337,[3]UKBuilding_List!$A$1:$D$376,3,FALSE)</f>
        <v>Maxwelton Ct. Apts #13</v>
      </c>
      <c r="C337" s="1"/>
    </row>
    <row r="338" spans="1:3" x14ac:dyDescent="0.25">
      <c r="A338" s="2" t="str">
        <f>([3]UKBuilding_List!A338)</f>
        <v>0673</v>
      </c>
      <c r="B338" s="3" t="str">
        <f>VLOOKUP(A338,[3]UKBuilding_List!$A$1:$D$376,3,FALSE)</f>
        <v>Maxwelton Ct. Apts #14</v>
      </c>
      <c r="C338" s="1"/>
    </row>
    <row r="339" spans="1:3" x14ac:dyDescent="0.25">
      <c r="A339" s="2" t="str">
        <f>([3]UKBuilding_List!A339)</f>
        <v>0674</v>
      </c>
      <c r="B339" s="3" t="str">
        <f>VLOOKUP(A339,[3]UKBuilding_List!$A$1:$D$376,3,FALSE)</f>
        <v>Maxwelton Ct. Apts #15</v>
      </c>
      <c r="C339" s="1"/>
    </row>
    <row r="340" spans="1:3" x14ac:dyDescent="0.25">
      <c r="A340" s="2" t="str">
        <f>([3]UKBuilding_List!A340)</f>
        <v>0675</v>
      </c>
      <c r="B340" s="3" t="str">
        <f>VLOOKUP(A340,[3]UKBuilding_List!$A$1:$D$376,3,FALSE)</f>
        <v>Maxwelton Ct. Apts #16</v>
      </c>
      <c r="C340" s="1"/>
    </row>
    <row r="341" spans="1:3" x14ac:dyDescent="0.25">
      <c r="A341" s="2" t="str">
        <f>([3]UKBuilding_List!A341)</f>
        <v>0676</v>
      </c>
      <c r="B341" s="3" t="str">
        <f>VLOOKUP(A341,[3]UKBuilding_List!$A$1:$D$376,3,FALSE)</f>
        <v>Bill Gatton Student Center</v>
      </c>
      <c r="C341" s="1"/>
    </row>
    <row r="342" spans="1:3" x14ac:dyDescent="0.25">
      <c r="A342" s="2" t="str">
        <f>([3]UKBuilding_List!A342)</f>
        <v>0677</v>
      </c>
      <c r="B342" s="3" t="str">
        <f>VLOOKUP(A342,[3]UKBuilding_List!$A$1:$D$376,3,FALSE)</f>
        <v>University Flats</v>
      </c>
      <c r="C342" s="1"/>
    </row>
    <row r="343" spans="1:3" x14ac:dyDescent="0.25">
      <c r="A343" s="2" t="str">
        <f>([3]UKBuilding_List!A343)</f>
        <v>0678</v>
      </c>
      <c r="B343" s="3" t="str">
        <f>VLOOKUP(A343,[3]UKBuilding_List!$A$1:$D$376,3,FALSE)</f>
        <v>Lewis Hall</v>
      </c>
      <c r="C343" s="1"/>
    </row>
    <row r="344" spans="1:3" x14ac:dyDescent="0.25">
      <c r="A344" s="2" t="str">
        <f>([3]UKBuilding_List!A344)</f>
        <v>0679</v>
      </c>
      <c r="B344" s="3" t="str">
        <f>VLOOKUP(A344,[3]UKBuilding_List!$A$1:$D$376,3,FALSE)</f>
        <v>Research Building #2</v>
      </c>
      <c r="C344" s="1"/>
    </row>
    <row r="345" spans="1:3" x14ac:dyDescent="0.25">
      <c r="A345" s="2" t="str">
        <f>([3]UKBuilding_List!A345)</f>
        <v>0682</v>
      </c>
      <c r="B345" s="3" t="str">
        <f>VLOOKUP(A345,[3]UKBuilding_List!$A$1:$D$376,3,FALSE)</f>
        <v>Kentucky Proud Park</v>
      </c>
      <c r="C345" s="1"/>
    </row>
    <row r="346" spans="1:3" x14ac:dyDescent="0.25">
      <c r="A346" s="2" t="str">
        <f>([3]UKBuilding_List!A346)</f>
        <v>0690</v>
      </c>
      <c r="B346" s="3" t="str">
        <f>VLOOKUP(A346,[3]UKBuilding_List!$A$1:$D$376,3,FALSE)</f>
        <v>441 Rose Ln</v>
      </c>
      <c r="C346" s="1"/>
    </row>
    <row r="347" spans="1:3" x14ac:dyDescent="0.25">
      <c r="A347" s="2" t="str">
        <f>([3]UKBuilding_List!A347)</f>
        <v>0695</v>
      </c>
      <c r="B347" s="3" t="str">
        <f>VLOOKUP(A347,[3]UKBuilding_List!$A$1:$D$376,3,FALSE)</f>
        <v>Blue Lot Bus Shelter</v>
      </c>
      <c r="C347" s="1"/>
    </row>
    <row r="348" spans="1:3" x14ac:dyDescent="0.25">
      <c r="A348" s="2" t="str">
        <f>([3]UKBuilding_List!A348)</f>
        <v>0698</v>
      </c>
      <c r="B348" s="3" t="str">
        <f>VLOOKUP(A348,[3]UKBuilding_List!$A$1:$D$376,3,FALSE)</f>
        <v>University Inn #1</v>
      </c>
      <c r="C348" s="1"/>
    </row>
    <row r="349" spans="1:3" x14ac:dyDescent="0.25">
      <c r="A349" s="2" t="str">
        <f>([3]UKBuilding_List!A349)</f>
        <v>0699</v>
      </c>
      <c r="B349" s="3" t="str">
        <f>VLOOKUP(A349,[3]UKBuilding_List!$A$1:$D$376,3,FALSE)</f>
        <v>University Inn #2</v>
      </c>
      <c r="C349" s="1"/>
    </row>
    <row r="350" spans="1:3" x14ac:dyDescent="0.25">
      <c r="A350" s="2" t="str">
        <f>([3]UKBuilding_List!A350)</f>
        <v>0702</v>
      </c>
      <c r="B350" s="3" t="str">
        <f>VLOOKUP(A350,[3]UKBuilding_List!$A$1:$D$376,3,FALSE)</f>
        <v>Soccer Support Building</v>
      </c>
      <c r="C350" s="1"/>
    </row>
    <row r="351" spans="1:3" x14ac:dyDescent="0.25">
      <c r="A351" s="2" t="str">
        <f>([3]UKBuilding_List!A351)</f>
        <v>0703</v>
      </c>
      <c r="B351" s="3" t="str">
        <f>VLOOKUP(A351,[3]UKBuilding_List!$A$1:$D$376,3,FALSE)</f>
        <v>Senior Center</v>
      </c>
      <c r="C351" s="1"/>
    </row>
    <row r="352" spans="1:3" x14ac:dyDescent="0.25">
      <c r="A352" s="2" t="str">
        <f>([3]UKBuilding_List!A352)</f>
        <v>0708</v>
      </c>
      <c r="B352" s="3" t="str">
        <f>VLOOKUP(A352,[3]UKBuilding_List!$A$1:$D$376,3,FALSE)</f>
        <v>Kiln Enclosure Building</v>
      </c>
      <c r="C352" s="1"/>
    </row>
    <row r="353" spans="1:3" x14ac:dyDescent="0.25">
      <c r="A353" s="2" t="str">
        <f>([3]UKBuilding_List!A353)</f>
        <v>0709</v>
      </c>
      <c r="B353" s="3" t="str">
        <f>VLOOKUP(A353,[3]UKBuilding_List!$A$1:$D$376,3,FALSE)</f>
        <v>401 S Limestone</v>
      </c>
      <c r="C353" s="1"/>
    </row>
    <row r="354" spans="1:3" x14ac:dyDescent="0.25">
      <c r="A354" s="2" t="str">
        <f>([3]UKBuilding_List!A354)</f>
        <v>0710</v>
      </c>
      <c r="B354" s="3" t="str">
        <f>VLOOKUP(A354,[3]UKBuilding_List!$A$1:$D$376,3,FALSE)</f>
        <v>130 Winslow St</v>
      </c>
      <c r="C354" s="1"/>
    </row>
    <row r="355" spans="1:3" x14ac:dyDescent="0.25">
      <c r="A355" s="2" t="str">
        <f>([3]UKBuilding_List!A355)</f>
        <v>0711</v>
      </c>
      <c r="B355" s="3" t="str">
        <f>VLOOKUP(A355,[3]UKBuilding_List!$A$1:$D$376,3,FALSE)</f>
        <v>Orange Lot Bus Shelter</v>
      </c>
      <c r="C355" s="1"/>
    </row>
    <row r="356" spans="1:3" x14ac:dyDescent="0.25">
      <c r="A356" s="2" t="str">
        <f>([3]UKBuilding_List!A356)</f>
        <v>0712</v>
      </c>
      <c r="B356" s="3" t="str">
        <f>VLOOKUP(A356,[3]UKBuilding_List!$A$1:$D$376,3,FALSE)</f>
        <v>430 Transylvania Park</v>
      </c>
      <c r="C356" s="1"/>
    </row>
    <row r="357" spans="1:3" x14ac:dyDescent="0.25">
      <c r="A357" s="2" t="str">
        <f>([3]UKBuilding_List!A357)</f>
        <v>0713</v>
      </c>
      <c r="B357" s="3" t="str">
        <f>VLOOKUP(A357,[3]UKBuilding_List!$A$1:$D$376,3,FALSE)</f>
        <v>463 Rose Ln</v>
      </c>
      <c r="C357" s="1"/>
    </row>
    <row r="358" spans="1:3" x14ac:dyDescent="0.25">
      <c r="A358" s="2" t="str">
        <f>([3]UKBuilding_List!A358)</f>
        <v>0714</v>
      </c>
      <c r="B358" s="3" t="str">
        <f>VLOOKUP(A358,[3]UKBuilding_List!$A$1:$D$376,3,FALSE)</f>
        <v>129 State St</v>
      </c>
      <c r="C358" s="1"/>
    </row>
    <row r="359" spans="1:3" x14ac:dyDescent="0.25">
      <c r="A359" s="2" t="str">
        <f>([3]UKBuilding_List!A359)</f>
        <v>0715</v>
      </c>
      <c r="B359" s="3" t="str">
        <f>VLOOKUP(A359,[3]UKBuilding_List!$A$1:$D$376,3,FALSE)</f>
        <v>600 S Broadway</v>
      </c>
      <c r="C359" s="1"/>
    </row>
    <row r="360" spans="1:3" x14ac:dyDescent="0.25">
      <c r="A360" s="2" t="str">
        <f>([3]UKBuilding_List!A360)</f>
        <v>0716</v>
      </c>
      <c r="B360" s="3" t="str">
        <f>VLOOKUP(A360,[3]UKBuilding_List!$A$1:$D$376,3,FALSE)</f>
        <v>225 Transcript Ave</v>
      </c>
      <c r="C360" s="1"/>
    </row>
    <row r="361" spans="1:3" x14ac:dyDescent="0.25">
      <c r="A361" s="2" t="str">
        <f>([3]UKBuilding_List!A361)</f>
        <v>0717</v>
      </c>
      <c r="B361" s="3" t="str">
        <f>VLOOKUP(A361,[3]UKBuilding_List!$A$1:$D$376,3,FALSE)</f>
        <v>156 Leader Ave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>
        <f>([3]UKBuilding_List!A364)</f>
        <v>2100</v>
      </c>
      <c r="B364" s="3" t="str">
        <f>VLOOKUP(A364,[3]UKBuilding_List!$A$1:$D$376,3,FALSE)</f>
        <v>Alpha Chi Omega Sorority</v>
      </c>
      <c r="C364" s="1"/>
    </row>
    <row r="365" spans="1:3" x14ac:dyDescent="0.25">
      <c r="A365" s="2">
        <f>([3]UKBuilding_List!A365)</f>
        <v>2101</v>
      </c>
      <c r="B365" s="3" t="str">
        <f>VLOOKUP(A365,[3]UKBuilding_List!$A$1:$D$376,3,FALSE)</f>
        <v>Beta Theta Pi Fraternity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2018-12-12T15:00:52Z</dcterms:modified>
</cp:coreProperties>
</file>