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5" yWindow="780" windowWidth="16755" windowHeight="1333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1" i="4" l="1"/>
  <c r="E2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1" i="4" l="1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<sst xmlns="http://schemas.openxmlformats.org/spreadsheetml/2006/main" count="110" uniqueCount="86">
  <si>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</si>
  <si>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</si>
  <si>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</si>
  <si>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</si>
  <si>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</si>
  <si>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</si>
  <si>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</si>
  <si>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</si>
  <si>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</si>
  <si>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</si>
  <si>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</si>
  <si>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</si>
  <si>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</si>
  <si>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</si>
  <si>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</si>
  <si>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</si>
  <si>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</si>
  <si>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</si>
  <si>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</si>
  <si>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</si>
  <si>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</si>
  <si>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</si>
  <si>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</si>
  <si>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</si>
  <si>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</si>
  <si>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</si>
  <si>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</si>
  <si>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</si>
  <si>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</si>
  <si>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</si>
  <si>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</si>
  <si>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</si>
  <si>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</si>
  <si>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</si>
  <si>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</si>
  <si>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</si>
  <si>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</si>
  <si>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</si>
  <si>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</si>
  <si>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</si>
  <si>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</si>
  <si>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</si>
  <si>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</si>
  <si>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</si>
  <si>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</si>
  <si>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</si>
  <si>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</si>
  <si>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</si>
  <si>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</si>
  <si>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</si>
  <si>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</si>
  <si>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</si>
  <si>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</si>
  <si>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</si>
  <si>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</si>
  <si>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</si>
  <si>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</si>
  <si>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</si>
  <si>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</si>
  <si>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</si>
  <si>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</si>
  <si>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</si>
  <si>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</si>
  <si>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</si>
  <si>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</si>
  <si>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</si>
  <si>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</si>
  <si>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</si>
  <si>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</si>
  <si>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</si>
  <si>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</si>
  <si>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</si>
  <si>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</si>
  <si>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0633</t>
  </si>
  <si>
    <t>LX-0633-02-RF00020300</t>
  </si>
  <si>
    <t>DAVIS MARKSBURY BLDG - Roof section 3</t>
  </si>
  <si>
    <t>LX-0633-04-RF00040100</t>
  </si>
  <si>
    <t>DAVIS MARKSBURY BLDG - Roof section 1</t>
  </si>
  <si>
    <t>LX-0633-05-RF00050200</t>
  </si>
  <si>
    <t>DAVIS MARKSBURY BLDG - Roof section 2</t>
  </si>
  <si>
    <t>LX-0633-05-RF0501</t>
  </si>
  <si>
    <t>LX-0633-04-RF0402</t>
  </si>
  <si>
    <t>LX-0633-03-RF0303</t>
  </si>
  <si>
    <t>Steel Roof</t>
  </si>
  <si>
    <t>Foam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</si>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</sst>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18" fillId="0" borderId="0" xfId="43" applyNumberFormat="1" applyFont="1" applyAlignment="1" applyProtection="1">
      <alignment horizontal="left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/>
          <cell r="C44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6" sqref="I6"/>
    </sheetView>
  </sheetViews>
  <sheetFormatPr defaultColWidth="9.140625" defaultRowHeight="15" x14ac:dyDescent="0.25"/>
  <cols>
    <col min="1" max="1" width="12.5703125" style="28" bestFit="1" customWidth="1"/>
    <col min="2" max="2" width="7.42578125" style="28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1" t="s">
        <v>73</v>
      </c>
      <c r="C1" s="71"/>
      <c r="F1" s="18" t="s">
        <v>10</v>
      </c>
      <c r="G1" s="55">
        <v>41899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2" t="str">
        <f>VLOOKUP(B1,BuildingList!A:B,2,FALSE)</f>
        <v>Davis Marksbury Building</v>
      </c>
      <c r="C2" s="72"/>
      <c r="F2" s="24" t="s">
        <v>12</v>
      </c>
      <c r="G2" s="62" t="s">
        <v>62</v>
      </c>
      <c r="J2" s="15">
        <f>G35-J35</f>
        <v>0</v>
      </c>
      <c r="K2" s="15">
        <f>H35-M35</f>
        <v>0</v>
      </c>
      <c r="L2" s="25"/>
      <c r="M2" s="25"/>
      <c r="N2" s="25"/>
      <c r="O2" s="26"/>
      <c r="P2" s="27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63"/>
      <c r="B6" s="63"/>
      <c r="C6" s="57"/>
      <c r="D6" s="56"/>
      <c r="E6" s="65"/>
      <c r="F6" s="66"/>
      <c r="G6" s="34"/>
      <c r="I6" s="11" t="s">
        <v>85</v>
      </c>
      <c r="J6" s="10" t="str">
        <f>IF(G6="No Change","N/A",IF(G6="New Tag Required",Lookup!F:F,IF(G6="Remove Old Tag",Lookup!F:F,IF(G6="N/A","N/A",""))))</f>
        <v/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25">
      <c r="A7" s="73"/>
      <c r="B7" s="63"/>
      <c r="C7" s="57"/>
      <c r="D7" s="56"/>
      <c r="E7" s="65"/>
      <c r="F7" s="66"/>
      <c r="G7" s="34"/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15" customHeight="1" x14ac:dyDescent="0.25">
      <c r="A8" s="64"/>
      <c r="B8" s="63"/>
      <c r="C8" s="57"/>
      <c r="D8" s="56"/>
      <c r="E8" s="65"/>
      <c r="F8" s="66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25">
      <c r="A9" s="33"/>
      <c r="C9" s="11"/>
      <c r="E9" s="37"/>
      <c r="F9" s="37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4.45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4.45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4.45" x14ac:dyDescent="0.3">
      <c r="A12" s="38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14.45" x14ac:dyDescent="0.3">
      <c r="A13" s="38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35"/>
      <c r="L13" s="10"/>
      <c r="M13" s="10" t="str">
        <f>IF(H13="No Change","N/A",IF(H13="New Tag Required",Lookup!F:F,IF(H13="Remove Old Sign",Lookup!F:F,IF(H13="N/A","N/A",""))))</f>
        <v/>
      </c>
      <c r="N13" s="35"/>
      <c r="O13" s="10"/>
    </row>
    <row r="14" spans="1:16" ht="14.45" x14ac:dyDescent="0.3">
      <c r="A14" s="38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35"/>
      <c r="L14" s="10"/>
      <c r="M14" s="10" t="str">
        <f>IF(H14="No Change","N/A",IF(H14="New Tag Required",Lookup!F:F,IF(H14="Remove Old Sign",Lookup!F:F,IF(H14="N/A","N/A",""))))</f>
        <v/>
      </c>
      <c r="N14" s="35"/>
      <c r="O14" s="10"/>
    </row>
    <row r="15" spans="1:16" ht="14.45" x14ac:dyDescent="0.3">
      <c r="A15" s="38"/>
      <c r="C15" s="11"/>
      <c r="E15" s="34"/>
      <c r="F15" s="34"/>
      <c r="G15" s="34"/>
      <c r="J15" s="10" t="str">
        <f>IF(G15="No Change","N/A",IF(G15="New Tag Required",Lookup!F:F,IF(G15="Remove Old Tag",Lookup!F:F,IF(G15="N/A","N/A",""))))</f>
        <v/>
      </c>
      <c r="K15" s="35"/>
      <c r="L15" s="10"/>
      <c r="M15" s="10" t="str">
        <f>IF(H15="No Change","N/A",IF(H15="New Tag Required",Lookup!F:F,IF(H15="Remove Old Sign",Lookup!F:F,IF(H15="N/A","N/A",""))))</f>
        <v/>
      </c>
      <c r="N15" s="35"/>
      <c r="O15" s="10"/>
    </row>
    <row r="16" spans="1:16" ht="14.45" x14ac:dyDescent="0.3">
      <c r="A16" s="38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ht="14.45" x14ac:dyDescent="0.3">
      <c r="A17" s="38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ht="14.45" x14ac:dyDescent="0.3">
      <c r="A18" s="38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ht="14.45" x14ac:dyDescent="0.3">
      <c r="A19" s="38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ht="14.45" x14ac:dyDescent="0.3">
      <c r="A20" s="38"/>
      <c r="C20" s="11"/>
      <c r="E20" s="34"/>
      <c r="F20" s="34"/>
      <c r="G20" s="34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ht="14.45" x14ac:dyDescent="0.3">
      <c r="A21" s="38"/>
      <c r="C21" s="11"/>
      <c r="E21" s="34"/>
      <c r="F21" s="40"/>
      <c r="G21" s="34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1:15" ht="14.45" x14ac:dyDescent="0.3">
      <c r="A22" s="38"/>
      <c r="C22" s="11"/>
      <c r="E22" s="34"/>
      <c r="F22" s="34"/>
      <c r="G22" s="34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1:15" ht="14.45" x14ac:dyDescent="0.3">
      <c r="A23" s="38"/>
      <c r="C23" s="11"/>
      <c r="E23" s="34"/>
      <c r="F23" s="34"/>
      <c r="G23" s="34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1:15" ht="14.45" x14ac:dyDescent="0.3">
      <c r="A24" s="38"/>
      <c r="C24" s="11"/>
      <c r="E24" s="34"/>
      <c r="F24" s="34"/>
      <c r="G24" s="34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1:15" ht="14.45" x14ac:dyDescent="0.3">
      <c r="A25" s="38"/>
      <c r="C25" s="11"/>
      <c r="E25" s="34"/>
      <c r="F25" s="34"/>
      <c r="G25" s="34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1:15" ht="14.45" x14ac:dyDescent="0.3">
      <c r="A26" s="38"/>
      <c r="C26" s="11"/>
      <c r="E26" s="34"/>
      <c r="F26" s="34"/>
      <c r="G26" s="34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1:15" ht="14.45" x14ac:dyDescent="0.3">
      <c r="A27" s="36"/>
      <c r="C27" s="11"/>
      <c r="E27" s="34"/>
      <c r="F27" s="34"/>
      <c r="G27" s="34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1:15" ht="14.45" x14ac:dyDescent="0.3">
      <c r="A28" s="36"/>
      <c r="C28" s="11"/>
      <c r="E28" s="34"/>
      <c r="F28" s="34"/>
      <c r="G28" s="34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1:15" ht="14.45" x14ac:dyDescent="0.3">
      <c r="A29" s="36"/>
      <c r="C29" s="11"/>
      <c r="E29" s="34"/>
      <c r="F29" s="34"/>
      <c r="G29" s="34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1:15" ht="14.45" x14ac:dyDescent="0.3">
      <c r="A30" s="36"/>
      <c r="C30" s="11"/>
      <c r="E30" s="34"/>
      <c r="F30" s="34"/>
      <c r="G30" s="34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1:15" ht="14.45" x14ac:dyDescent="0.3">
      <c r="A31" s="36"/>
      <c r="C31" s="11"/>
      <c r="E31" s="34"/>
      <c r="F31" s="34"/>
      <c r="G31" s="34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1:15" ht="14.45" x14ac:dyDescent="0.3">
      <c r="A32" s="36"/>
      <c r="C32" s="11"/>
      <c r="E32" s="34"/>
      <c r="F32" s="34"/>
      <c r="G32" s="34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thickBot="1" x14ac:dyDescent="0.35">
      <c r="A33" s="36"/>
      <c r="C33" s="11"/>
      <c r="E33" s="34"/>
      <c r="F33" s="34"/>
      <c r="G33" s="34"/>
      <c r="K33" s="41"/>
      <c r="N33" s="41"/>
    </row>
    <row r="34" spans="1:14" ht="43.15" x14ac:dyDescent="0.3">
      <c r="A34" s="36"/>
      <c r="C34" s="11"/>
      <c r="E34" s="34"/>
      <c r="F34" s="34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thickBot="1" x14ac:dyDescent="0.35">
      <c r="A35" s="36"/>
      <c r="C35" s="11"/>
      <c r="E35" s="34"/>
      <c r="F35" s="34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4.45" x14ac:dyDescent="0.3">
      <c r="A36" s="36"/>
      <c r="C36" s="11"/>
      <c r="E36" s="34"/>
      <c r="F36" s="34"/>
      <c r="G36" s="34"/>
    </row>
    <row r="37" spans="1:14" ht="14.45" x14ac:dyDescent="0.3">
      <c r="A37" s="36"/>
      <c r="C37" s="11"/>
      <c r="E37" s="34"/>
      <c r="F37" s="34"/>
      <c r="G37" s="34"/>
    </row>
    <row r="38" spans="1:14" ht="14.45" x14ac:dyDescent="0.3">
      <c r="A38" s="36"/>
      <c r="C38" s="11"/>
      <c r="E38" s="34"/>
      <c r="F38" s="34"/>
      <c r="G38" s="34"/>
    </row>
    <row r="39" spans="1:14" x14ac:dyDescent="0.25">
      <c r="A39" s="36"/>
      <c r="C39" s="11"/>
      <c r="E39" s="34"/>
      <c r="F39" s="34"/>
      <c r="G39" s="34"/>
    </row>
    <row r="40" spans="1:14" x14ac:dyDescent="0.25">
      <c r="A40" s="36"/>
      <c r="C40" s="11"/>
      <c r="E40" s="34"/>
      <c r="F40" s="34"/>
      <c r="G40" s="34"/>
    </row>
    <row r="41" spans="1:14" x14ac:dyDescent="0.25">
      <c r="A41" s="36"/>
      <c r="C41" s="11"/>
      <c r="E41" s="34"/>
      <c r="F41" s="34"/>
      <c r="G41" s="34"/>
    </row>
    <row r="42" spans="1:14" x14ac:dyDescent="0.25">
      <c r="A42" s="36"/>
      <c r="C42" s="11"/>
      <c r="E42" s="34"/>
      <c r="F42" s="34"/>
      <c r="G42" s="34"/>
    </row>
    <row r="43" spans="1:14" x14ac:dyDescent="0.25">
      <c r="A43" s="45"/>
      <c r="C43" s="11"/>
      <c r="E43" s="34"/>
      <c r="F43" s="46"/>
      <c r="G43" s="34"/>
    </row>
    <row r="44" spans="1:14" x14ac:dyDescent="0.25">
      <c r="A44" s="45"/>
      <c r="C44" s="11"/>
      <c r="E44" s="34"/>
      <c r="F44" s="46"/>
      <c r="G44" s="34"/>
    </row>
    <row r="45" spans="1:14" x14ac:dyDescent="0.25">
      <c r="A45" s="45"/>
      <c r="C45" s="11"/>
      <c r="E45" s="34"/>
      <c r="F45" s="47"/>
      <c r="G45" s="34"/>
    </row>
    <row r="46" spans="1:14" x14ac:dyDescent="0.25">
      <c r="A46" s="36"/>
      <c r="C46" s="11"/>
      <c r="E46" s="34"/>
      <c r="F46" s="46"/>
      <c r="G46" s="34"/>
    </row>
    <row r="47" spans="1:14" x14ac:dyDescent="0.25">
      <c r="A47" s="36"/>
      <c r="C47" s="11"/>
      <c r="E47" s="34"/>
      <c r="F47" s="46"/>
      <c r="G47" s="34"/>
    </row>
    <row r="48" spans="1:14" x14ac:dyDescent="0.25">
      <c r="A48" s="48"/>
      <c r="C48" s="11"/>
      <c r="E48" s="34"/>
      <c r="F48" s="34"/>
      <c r="G48" s="34"/>
    </row>
    <row r="49" spans="1:7" x14ac:dyDescent="0.25">
      <c r="A49" s="48"/>
      <c r="C49" s="11"/>
      <c r="E49" s="34"/>
      <c r="F49" s="34"/>
      <c r="G49" s="34"/>
    </row>
    <row r="50" spans="1:7" x14ac:dyDescent="0.25">
      <c r="A50" s="48"/>
      <c r="C50" s="11"/>
      <c r="E50" s="34"/>
      <c r="F50" s="34"/>
      <c r="G50" s="34"/>
    </row>
    <row r="51" spans="1:7" x14ac:dyDescent="0.25">
      <c r="A51" s="48"/>
      <c r="C51" s="11"/>
      <c r="E51" s="34"/>
      <c r="F51" s="34"/>
      <c r="G51" s="34"/>
    </row>
    <row r="52" spans="1:7" x14ac:dyDescent="0.25">
      <c r="A52" s="49"/>
      <c r="C52" s="11"/>
      <c r="E52" s="34"/>
      <c r="F52" s="40"/>
      <c r="G52" s="34"/>
    </row>
    <row r="53" spans="1:7" x14ac:dyDescent="0.25">
      <c r="A53" s="48"/>
      <c r="C53" s="11"/>
      <c r="E53" s="34"/>
      <c r="F53" s="34"/>
      <c r="G53" s="34"/>
    </row>
    <row r="54" spans="1:7" x14ac:dyDescent="0.25">
      <c r="A54" s="48"/>
      <c r="C54" s="11"/>
      <c r="E54" s="34"/>
      <c r="F54" s="34"/>
      <c r="G54" s="34"/>
    </row>
    <row r="55" spans="1:7" x14ac:dyDescent="0.25">
      <c r="A55" s="36"/>
      <c r="C55" s="11"/>
      <c r="E55" s="34"/>
      <c r="F55" s="34"/>
      <c r="G55" s="34"/>
    </row>
    <row r="56" spans="1:7" x14ac:dyDescent="0.25">
      <c r="A56" s="3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63" priority="126" operator="containsText" text="New Tag Required">
      <formula>NOT(ISERROR(SEARCH("New Tag Required",G40)))</formula>
    </cfRule>
  </conditionalFormatting>
  <conditionalFormatting sqref="D40:D100">
    <cfRule type="containsText" dxfId="62" priority="125" operator="containsText" text="Yes">
      <formula>NOT(ISERROR(SEARCH("Yes",D40)))</formula>
    </cfRule>
  </conditionalFormatting>
  <conditionalFormatting sqref="H40:H100 H201:H422">
    <cfRule type="containsText" dxfId="61" priority="113" operator="containsText" text="New Sign Required">
      <formula>NOT(ISERROR(SEARCH("New Sign Required",H40)))</formula>
    </cfRule>
  </conditionalFormatting>
  <conditionalFormatting sqref="G40:G100">
    <cfRule type="containsText" dxfId="60" priority="112" operator="containsText" text="Action Required">
      <formula>NOT(ISERROR(SEARCH("Action Required",G40)))</formula>
    </cfRule>
  </conditionalFormatting>
  <conditionalFormatting sqref="H40:H100">
    <cfRule type="containsText" dxfId="59" priority="111" operator="containsText" text="Action Required">
      <formula>NOT(ISERROR(SEARCH("Action Required",H40)))</formula>
    </cfRule>
  </conditionalFormatting>
  <conditionalFormatting sqref="G6 G10:G33 G36:G39">
    <cfRule type="containsText" dxfId="58" priority="53" operator="containsText" text="New Tag Required">
      <formula>NOT(ISERROR(SEARCH("New Tag Required",G6)))</formula>
    </cfRule>
  </conditionalFormatting>
  <conditionalFormatting sqref="D10:D39">
    <cfRule type="containsText" dxfId="57" priority="52" operator="containsText" text="Yes">
      <formula>NOT(ISERROR(SEARCH("Yes",D10)))</formula>
    </cfRule>
  </conditionalFormatting>
  <conditionalFormatting sqref="H6 H10:H33 H36:H39">
    <cfRule type="containsText" dxfId="56" priority="51" operator="containsText" text="New Sign Required">
      <formula>NOT(ISERROR(SEARCH("New Sign Required",H6)))</formula>
    </cfRule>
  </conditionalFormatting>
  <conditionalFormatting sqref="G6 G10:G33 G36:G39">
    <cfRule type="containsText" dxfId="55" priority="50" operator="containsText" text="Action Required">
      <formula>NOT(ISERROR(SEARCH("Action Required",G6)))</formula>
    </cfRule>
  </conditionalFormatting>
  <conditionalFormatting sqref="H6 H10:H33 H36:H39">
    <cfRule type="containsText" dxfId="54" priority="49" operator="containsText" text="Action Required">
      <formula>NOT(ISERROR(SEARCH("Action Required",H6)))</formula>
    </cfRule>
  </conditionalFormatting>
  <conditionalFormatting sqref="G6">
    <cfRule type="containsText" dxfId="53" priority="48" operator="containsText" text="New Tag Required">
      <formula>NOT(ISERROR(SEARCH("New Tag Required",G6)))</formula>
    </cfRule>
  </conditionalFormatting>
  <conditionalFormatting sqref="G6">
    <cfRule type="containsText" dxfId="51" priority="46" operator="containsText" text="Action Required">
      <formula>NOT(ISERROR(SEARCH("Action Required",G6)))</formula>
    </cfRule>
  </conditionalFormatting>
  <conditionalFormatting sqref="D101:D200">
    <cfRule type="containsText" dxfId="50" priority="45" operator="containsText" text="Yes">
      <formula>NOT(ISERROR(SEARCH("Yes",D101)))</formula>
    </cfRule>
  </conditionalFormatting>
  <conditionalFormatting sqref="H101:H200">
    <cfRule type="containsText" dxfId="49" priority="44" operator="containsText" text="New Sign Required">
      <formula>NOT(ISERROR(SEARCH("New Sign Required",H101)))</formula>
    </cfRule>
  </conditionalFormatting>
  <conditionalFormatting sqref="G101:G200">
    <cfRule type="containsText" dxfId="48" priority="43" operator="containsText" text="Action Required">
      <formula>NOT(ISERROR(SEARCH("Action Required",G101)))</formula>
    </cfRule>
  </conditionalFormatting>
  <conditionalFormatting sqref="H101:H200">
    <cfRule type="containsText" dxfId="47" priority="42" operator="containsText" text="Action Required">
      <formula>NOT(ISERROR(SEARCH("Action Required",H101)))</formula>
    </cfRule>
  </conditionalFormatting>
  <conditionalFormatting sqref="D9">
    <cfRule type="containsText" dxfId="46" priority="39" operator="containsText" text="Yes">
      <formula>NOT(ISERROR(SEARCH("Yes",D9)))</formula>
    </cfRule>
  </conditionalFormatting>
  <conditionalFormatting sqref="G7">
    <cfRule type="containsText" dxfId="44" priority="27" operator="containsText" text="New Tag Required">
      <formula>NOT(ISERROR(SEARCH("New Tag Required",G7)))</formula>
    </cfRule>
  </conditionalFormatting>
  <conditionalFormatting sqref="H7">
    <cfRule type="containsText" dxfId="43" priority="26" operator="containsText" text="New Sign Required">
      <formula>NOT(ISERROR(SEARCH("New Sign Required",H7)))</formula>
    </cfRule>
  </conditionalFormatting>
  <conditionalFormatting sqref="G7">
    <cfRule type="containsText" dxfId="42" priority="25" operator="containsText" text="Action Required">
      <formula>NOT(ISERROR(SEARCH("Action Required",G7)))</formula>
    </cfRule>
  </conditionalFormatting>
  <conditionalFormatting sqref="H7">
    <cfRule type="containsText" dxfId="41" priority="24" operator="containsText" text="Action Required">
      <formula>NOT(ISERROR(SEARCH("Action Required",H7)))</formula>
    </cfRule>
  </conditionalFormatting>
  <conditionalFormatting sqref="G8">
    <cfRule type="containsText" dxfId="40" priority="23" operator="containsText" text="New Tag Required">
      <formula>NOT(ISERROR(SEARCH("New Tag Required",G8)))</formula>
    </cfRule>
  </conditionalFormatting>
  <conditionalFormatting sqref="H8">
    <cfRule type="containsText" dxfId="39" priority="22" operator="containsText" text="New Sign Required">
      <formula>NOT(ISERROR(SEARCH("New Sign Required",H8)))</formula>
    </cfRule>
  </conditionalFormatting>
  <conditionalFormatting sqref="G8">
    <cfRule type="containsText" dxfId="38" priority="21" operator="containsText" text="Action Required">
      <formula>NOT(ISERROR(SEARCH("Action Required",G8)))</formula>
    </cfRule>
  </conditionalFormatting>
  <conditionalFormatting sqref="H8">
    <cfRule type="containsText" dxfId="37" priority="20" operator="containsText" text="Action Required">
      <formula>NOT(ISERROR(SEARCH("Action Required",H8)))</formula>
    </cfRule>
  </conditionalFormatting>
  <conditionalFormatting sqref="J2:N2">
    <cfRule type="cellIs" dxfId="36" priority="19" operator="notEqual">
      <formula>0</formula>
    </cfRule>
  </conditionalFormatting>
  <conditionalFormatting sqref="J6:J32">
    <cfRule type="cellIs" dxfId="35" priority="18" operator="equal">
      <formula>0</formula>
    </cfRule>
  </conditionalFormatting>
  <conditionalFormatting sqref="M6:M32">
    <cfRule type="cellIs" dxfId="34" priority="17" operator="equal">
      <formula>0</formula>
    </cfRule>
  </conditionalFormatting>
  <conditionalFormatting sqref="J6:J32 M6:M32">
    <cfRule type="cellIs" dxfId="33" priority="14" operator="equal">
      <formula>"In Progress"</formula>
    </cfRule>
    <cfRule type="cellIs" dxfId="32" priority="15" operator="equal">
      <formula>"Log Issues"</formula>
    </cfRule>
    <cfRule type="cellIs" dxfId="31" priority="16" operator="equal">
      <formula>"N/A"</formula>
    </cfRule>
  </conditionalFormatting>
  <conditionalFormatting sqref="K6:L15">
    <cfRule type="expression" dxfId="30" priority="13">
      <formula>$J6="Log Issues"</formula>
    </cfRule>
  </conditionalFormatting>
  <conditionalFormatting sqref="N6:N15">
    <cfRule type="expression" dxfId="29" priority="12">
      <formula>$M6="Log Issues"</formula>
    </cfRule>
  </conditionalFormatting>
  <conditionalFormatting sqref="G9">
    <cfRule type="containsText" dxfId="28" priority="11" operator="containsText" text="New Tag Required">
      <formula>NOT(ISERROR(SEARCH("New Tag Required",G9)))</formula>
    </cfRule>
  </conditionalFormatting>
  <conditionalFormatting sqref="H9">
    <cfRule type="containsText" dxfId="27" priority="10" operator="containsText" text="New Sign Required">
      <formula>NOT(ISERROR(SEARCH("New Sign Required",H9)))</formula>
    </cfRule>
  </conditionalFormatting>
  <conditionalFormatting sqref="G9">
    <cfRule type="containsText" dxfId="26" priority="9" operator="containsText" text="Action Required">
      <formula>NOT(ISERROR(SEARCH("Action Required",G9)))</formula>
    </cfRule>
  </conditionalFormatting>
  <conditionalFormatting sqref="H9">
    <cfRule type="containsText" dxfId="25" priority="8" operator="containsText" text="Action Required">
      <formula>NOT(ISERROR(SEARCH("Action Required",H9)))</formula>
    </cfRule>
  </conditionalFormatting>
  <conditionalFormatting sqref="H1:H1048576">
    <cfRule type="containsText" dxfId="24" priority="6" operator="containsText" text="Remove Old Sign">
      <formula>NOT(ISERROR(SEARCH("Remove Old Sign",H1)))</formula>
    </cfRule>
    <cfRule type="containsText" dxfId="23" priority="7" operator="containsText" text="Move Sign to New Location">
      <formula>NOT(ISERROR(SEARCH("Move Sign to New Location",H1)))</formula>
    </cfRule>
  </conditionalFormatting>
  <conditionalFormatting sqref="G3:G1048576">
    <cfRule type="containsText" dxfId="22" priority="5" operator="containsText" text="Remove Old Tag">
      <formula>NOT(ISERROR(SEARCH("Remove Old Tag",G3)))</formula>
    </cfRule>
  </conditionalFormatting>
  <conditionalFormatting sqref="D6 D8">
    <cfRule type="containsText" dxfId="9" priority="4" operator="containsText" text="Yes">
      <formula>NOT(ISERROR(SEARCH("Yes",D6)))</formula>
    </cfRule>
  </conditionalFormatting>
  <conditionalFormatting sqref="D6">
    <cfRule type="containsText" dxfId="8" priority="3" operator="containsText" text="Yes">
      <formula>NOT(ISERROR(SEARCH("Yes",D6)))</formula>
    </cfRule>
  </conditionalFormatting>
  <conditionalFormatting sqref="D7">
    <cfRule type="containsText" dxfId="7" priority="2" operator="containsText" text="Yes">
      <formula>NOT(ISERROR(SEARCH("Yes",D7)))</formula>
    </cfRule>
  </conditionalFormatting>
  <conditionalFormatting sqref="G1:G2">
    <cfRule type="containsText" dxfId="6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C9:C200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Lookup!#REF!</xm:f>
          </x14:formula1>
          <xm:sqref>C6:C8</xm:sqref>
        </x14:dataValidation>
        <x14:dataValidation type="list" allowBlank="1" showInputMessage="1" showErrorMessage="1">
          <x14:formula1>
            <xm:f>Lookup!#REF!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8" sqref="E8"/>
    </sheetView>
  </sheetViews>
  <sheetFormatPr defaultColWidth="9.140625" defaultRowHeight="15" x14ac:dyDescent="0.25"/>
  <cols>
    <col min="1" max="1" width="22.42578125" style="63" bestFit="1" customWidth="1"/>
    <col min="2" max="2" width="37.7109375" style="63" customWidth="1"/>
    <col min="3" max="3" width="24" style="56" customWidth="1"/>
    <col min="4" max="4" width="14.28515625" style="56" bestFit="1" customWidth="1"/>
    <col min="5" max="5" width="13.7109375" style="56" customWidth="1"/>
    <col min="6" max="6" width="13.28515625" style="56" bestFit="1" customWidth="1"/>
    <col min="7" max="8" width="18.5703125" style="56" customWidth="1"/>
    <col min="9" max="10" width="26.85546875" style="57" customWidth="1"/>
    <col min="11" max="16384" width="9.140625" style="56"/>
  </cols>
  <sheetData>
    <row r="1" spans="1:10" x14ac:dyDescent="0.25">
      <c r="A1" s="52" t="s">
        <v>7</v>
      </c>
      <c r="B1" s="53" t="str">
        <f>'KD Changes'!B1:C1</f>
        <v>0633</v>
      </c>
      <c r="C1" s="54"/>
      <c r="D1" s="18" t="s">
        <v>10</v>
      </c>
      <c r="E1" s="55">
        <f>'KD Changes'!G1</f>
        <v>41899</v>
      </c>
    </row>
    <row r="2" spans="1:10" ht="15" customHeight="1" x14ac:dyDescent="0.25">
      <c r="A2" s="58" t="s">
        <v>8</v>
      </c>
      <c r="B2" s="59" t="str">
        <f>VLOOKUP(B1,[1]BuildingList!A:B,2,FALSE)</f>
        <v>Davis Marksbury Building</v>
      </c>
      <c r="C2" s="60"/>
      <c r="D2" s="61" t="s">
        <v>12</v>
      </c>
      <c r="E2" s="62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 t="s">
        <v>74</v>
      </c>
      <c r="B6" s="1" t="s">
        <v>75</v>
      </c>
      <c r="C6" s="56" t="s">
        <v>70</v>
      </c>
      <c r="G6" s="32"/>
      <c r="H6" s="32"/>
      <c r="I6" s="56"/>
      <c r="J6" s="56"/>
    </row>
    <row r="7" spans="1:10" x14ac:dyDescent="0.25">
      <c r="A7" s="1" t="s">
        <v>76</v>
      </c>
      <c r="B7" s="1" t="s">
        <v>77</v>
      </c>
      <c r="C7" s="56" t="s">
        <v>70</v>
      </c>
      <c r="G7" s="32"/>
      <c r="H7" s="32"/>
      <c r="I7" s="56"/>
      <c r="J7" s="56"/>
    </row>
    <row r="8" spans="1:10" ht="15" customHeight="1" x14ac:dyDescent="0.25">
      <c r="A8" s="1" t="s">
        <v>78</v>
      </c>
      <c r="B8" s="1" t="s">
        <v>79</v>
      </c>
      <c r="C8" s="56" t="s">
        <v>70</v>
      </c>
      <c r="G8" s="32"/>
      <c r="H8" s="32"/>
      <c r="I8" s="56"/>
      <c r="J8" s="56"/>
    </row>
    <row r="9" spans="1:10" x14ac:dyDescent="0.25">
      <c r="A9" s="63" t="s">
        <v>80</v>
      </c>
      <c r="B9" s="1" t="s">
        <v>77</v>
      </c>
      <c r="C9" s="56" t="s">
        <v>69</v>
      </c>
      <c r="D9" s="66">
        <v>6565</v>
      </c>
      <c r="E9" s="56" t="s">
        <v>83</v>
      </c>
      <c r="G9" s="32"/>
      <c r="H9" s="32"/>
      <c r="I9" s="56"/>
      <c r="J9" s="56"/>
    </row>
    <row r="10" spans="1:10" x14ac:dyDescent="0.25">
      <c r="A10" s="63" t="s">
        <v>81</v>
      </c>
      <c r="B10" s="1" t="s">
        <v>79</v>
      </c>
      <c r="C10" s="56" t="s">
        <v>69</v>
      </c>
      <c r="D10" s="66">
        <v>5515</v>
      </c>
      <c r="E10" s="56" t="s">
        <v>84</v>
      </c>
      <c r="F10" s="65"/>
      <c r="G10" s="32"/>
      <c r="H10" s="32"/>
    </row>
    <row r="11" spans="1:10" ht="14.45" x14ac:dyDescent="0.3">
      <c r="A11" s="63" t="s">
        <v>82</v>
      </c>
      <c r="B11" s="1" t="s">
        <v>75</v>
      </c>
      <c r="C11" s="56" t="s">
        <v>69</v>
      </c>
      <c r="D11" s="66">
        <v>2116</v>
      </c>
      <c r="E11" s="56" t="s">
        <v>84</v>
      </c>
      <c r="F11" s="65"/>
      <c r="G11" s="32"/>
      <c r="H11" s="32"/>
    </row>
    <row r="12" spans="1:10" ht="14.45" x14ac:dyDescent="0.3">
      <c r="A12" s="56"/>
      <c r="B12" s="57"/>
      <c r="F12" s="65"/>
      <c r="G12" s="32"/>
      <c r="H12" s="32"/>
    </row>
    <row r="13" spans="1:10" x14ac:dyDescent="0.25">
      <c r="A13" s="56"/>
      <c r="B13" s="56"/>
      <c r="F13" s="65"/>
      <c r="G13" s="32"/>
      <c r="H13" s="32"/>
    </row>
    <row r="14" spans="1:10" ht="14.45" x14ac:dyDescent="0.3">
      <c r="A14" s="56"/>
      <c r="B14" s="57"/>
      <c r="F14" s="65"/>
      <c r="G14" s="32"/>
      <c r="H14" s="32"/>
    </row>
    <row r="15" spans="1:10" x14ac:dyDescent="0.25">
      <c r="A15" s="56"/>
      <c r="B15" s="56"/>
      <c r="F15" s="65"/>
      <c r="G15" s="32"/>
      <c r="H15" s="32"/>
    </row>
    <row r="16" spans="1:10" ht="14.45" x14ac:dyDescent="0.3">
      <c r="A16" s="56"/>
      <c r="B16" s="57"/>
      <c r="F16" s="65"/>
      <c r="G16" s="32"/>
      <c r="H16" s="32"/>
    </row>
    <row r="17" spans="1:8" ht="14.45" x14ac:dyDescent="0.3">
      <c r="A17" s="56"/>
      <c r="B17" s="56"/>
      <c r="F17" s="65"/>
      <c r="G17" s="32"/>
      <c r="H17" s="32"/>
    </row>
    <row r="18" spans="1:8" ht="14.45" x14ac:dyDescent="0.3">
      <c r="A18" s="56"/>
      <c r="B18" s="56"/>
      <c r="F18" s="65"/>
      <c r="G18" s="32"/>
      <c r="H18" s="32"/>
    </row>
    <row r="19" spans="1:8" ht="14.45" x14ac:dyDescent="0.3">
      <c r="A19" s="56"/>
      <c r="B19" s="56"/>
      <c r="F19" s="65"/>
      <c r="G19" s="32"/>
      <c r="H19" s="32"/>
    </row>
    <row r="20" spans="1:8" ht="14.45" x14ac:dyDescent="0.3">
      <c r="A20" s="56"/>
      <c r="B20" s="56"/>
      <c r="F20" s="65"/>
      <c r="G20" s="32"/>
      <c r="H20" s="32"/>
    </row>
    <row r="21" spans="1:8" ht="14.45" x14ac:dyDescent="0.3">
      <c r="A21" s="56"/>
      <c r="B21" s="56"/>
      <c r="F21" s="66"/>
      <c r="G21" s="32"/>
      <c r="H21" s="32"/>
    </row>
    <row r="22" spans="1:8" ht="14.45" x14ac:dyDescent="0.3">
      <c r="A22" s="56"/>
      <c r="B22" s="56"/>
      <c r="F22" s="65"/>
      <c r="G22" s="32"/>
      <c r="H22" s="32"/>
    </row>
    <row r="23" spans="1:8" ht="14.45" x14ac:dyDescent="0.3">
      <c r="A23" s="56"/>
      <c r="B23" s="56"/>
      <c r="F23" s="65"/>
      <c r="G23" s="32"/>
      <c r="H23" s="32"/>
    </row>
    <row r="24" spans="1:8" ht="14.45" x14ac:dyDescent="0.3">
      <c r="A24" s="56"/>
      <c r="B24" s="56"/>
      <c r="F24" s="65"/>
      <c r="G24" s="32"/>
      <c r="H24" s="32"/>
    </row>
    <row r="25" spans="1:8" x14ac:dyDescent="0.25">
      <c r="C25" s="57"/>
      <c r="E25" s="65"/>
      <c r="F25" s="66"/>
      <c r="G25" s="32"/>
      <c r="H25" s="32"/>
    </row>
    <row r="26" spans="1:8" x14ac:dyDescent="0.25">
      <c r="A26" s="73"/>
      <c r="C26" s="57"/>
      <c r="E26" s="65"/>
      <c r="F26" s="66"/>
      <c r="G26" s="32"/>
      <c r="H26" s="32"/>
    </row>
    <row r="27" spans="1:8" x14ac:dyDescent="0.25">
      <c r="A27" s="64"/>
      <c r="C27" s="57"/>
      <c r="E27" s="65"/>
      <c r="F27" s="66"/>
      <c r="G27" s="32"/>
      <c r="H27" s="32"/>
    </row>
    <row r="28" spans="1:8" ht="14.45" x14ac:dyDescent="0.3">
      <c r="A28" s="56"/>
      <c r="B28" s="56"/>
      <c r="F28" s="65"/>
      <c r="G28" s="32"/>
      <c r="H28" s="32"/>
    </row>
    <row r="29" spans="1:8" ht="14.45" x14ac:dyDescent="0.3">
      <c r="A29" s="56"/>
      <c r="B29" s="56"/>
      <c r="F29" s="65"/>
      <c r="G29" s="32"/>
      <c r="H29" s="32"/>
    </row>
    <row r="30" spans="1:8" ht="14.45" x14ac:dyDescent="0.3">
      <c r="A30" s="56"/>
      <c r="B30" s="56"/>
      <c r="F30" s="65"/>
      <c r="G30" s="32"/>
      <c r="H30" s="32"/>
    </row>
    <row r="31" spans="1:8" ht="14.45" x14ac:dyDescent="0.3">
      <c r="A31" s="64"/>
      <c r="E31" s="65"/>
      <c r="F31" s="65"/>
      <c r="G31" s="32"/>
      <c r="H31" s="32"/>
    </row>
    <row r="32" spans="1:8" ht="14.45" x14ac:dyDescent="0.3">
      <c r="A32" s="64"/>
      <c r="E32" s="65"/>
      <c r="F32" s="65"/>
      <c r="G32" s="32"/>
      <c r="H32" s="32"/>
    </row>
    <row r="33" spans="1:8" ht="14.45" x14ac:dyDescent="0.3">
      <c r="A33" s="64"/>
      <c r="E33" s="65"/>
      <c r="F33" s="65"/>
      <c r="G33" s="32"/>
      <c r="H33" s="32"/>
    </row>
    <row r="34" spans="1:8" ht="14.45" x14ac:dyDescent="0.3">
      <c r="A34" s="64"/>
      <c r="E34" s="65"/>
      <c r="F34" s="65"/>
      <c r="G34" s="32"/>
      <c r="H34" s="32"/>
    </row>
    <row r="35" spans="1:8" ht="14.45" x14ac:dyDescent="0.3">
      <c r="A35" s="64"/>
      <c r="E35" s="65"/>
      <c r="F35" s="65"/>
      <c r="G35" s="32"/>
      <c r="H35" s="32"/>
    </row>
    <row r="36" spans="1:8" ht="14.45" x14ac:dyDescent="0.3">
      <c r="A36" s="64"/>
      <c r="E36" s="65"/>
      <c r="F36" s="65"/>
      <c r="G36" s="32"/>
      <c r="H36" s="32"/>
    </row>
    <row r="37" spans="1:8" ht="14.45" x14ac:dyDescent="0.3">
      <c r="A37" s="64"/>
      <c r="E37" s="65"/>
      <c r="F37" s="65"/>
      <c r="G37" s="32"/>
      <c r="H37" s="32"/>
    </row>
    <row r="38" spans="1:8" ht="14.45" x14ac:dyDescent="0.3">
      <c r="A38" s="64"/>
      <c r="E38" s="65"/>
      <c r="F38" s="65"/>
      <c r="G38" s="32"/>
      <c r="H38" s="32"/>
    </row>
    <row r="39" spans="1:8" ht="14.45" x14ac:dyDescent="0.3">
      <c r="A39" s="64"/>
      <c r="E39" s="65"/>
      <c r="F39" s="65"/>
      <c r="G39" s="65"/>
    </row>
    <row r="40" spans="1:8" ht="14.45" x14ac:dyDescent="0.3">
      <c r="A40" s="64"/>
      <c r="E40" s="65"/>
      <c r="F40" s="65"/>
      <c r="G40" s="65"/>
    </row>
    <row r="41" spans="1:8" ht="14.45" x14ac:dyDescent="0.3">
      <c r="A41" s="67"/>
      <c r="E41" s="65"/>
      <c r="F41" s="68"/>
      <c r="G41" s="65"/>
    </row>
    <row r="42" spans="1:8" ht="14.45" x14ac:dyDescent="0.3">
      <c r="A42" s="67"/>
      <c r="E42" s="65"/>
      <c r="F42" s="68"/>
      <c r="G42" s="65"/>
    </row>
    <row r="43" spans="1:8" ht="14.45" x14ac:dyDescent="0.3">
      <c r="A43" s="67"/>
      <c r="E43" s="65"/>
      <c r="F43" s="69"/>
      <c r="G43" s="65"/>
    </row>
    <row r="44" spans="1:8" ht="14.45" x14ac:dyDescent="0.3">
      <c r="A44" s="64"/>
      <c r="E44" s="65"/>
      <c r="F44" s="68"/>
      <c r="G44" s="65"/>
    </row>
    <row r="45" spans="1:8" ht="14.45" x14ac:dyDescent="0.3">
      <c r="A45" s="64"/>
      <c r="E45" s="65"/>
      <c r="F45" s="68"/>
      <c r="G45" s="65"/>
    </row>
    <row r="46" spans="1:8" ht="14.45" x14ac:dyDescent="0.3">
      <c r="A46" s="70"/>
      <c r="E46" s="65"/>
      <c r="F46" s="65"/>
      <c r="G46" s="65"/>
    </row>
    <row r="47" spans="1:8" ht="14.45" x14ac:dyDescent="0.3">
      <c r="A47" s="70"/>
      <c r="E47" s="65"/>
      <c r="F47" s="65"/>
      <c r="G47" s="65"/>
    </row>
    <row r="48" spans="1:8" x14ac:dyDescent="0.25">
      <c r="A48" s="70"/>
      <c r="E48" s="65"/>
      <c r="F48" s="65"/>
      <c r="G48" s="65"/>
    </row>
    <row r="49" spans="1:7" x14ac:dyDescent="0.25">
      <c r="A49" s="70"/>
      <c r="E49" s="65"/>
      <c r="F49" s="65"/>
      <c r="G49" s="65"/>
    </row>
    <row r="50" spans="1:7" x14ac:dyDescent="0.25">
      <c r="A50" s="70"/>
      <c r="C50" s="57"/>
      <c r="E50" s="65"/>
      <c r="F50" s="66"/>
      <c r="G50" s="65"/>
    </row>
    <row r="51" spans="1:7" x14ac:dyDescent="0.25">
      <c r="A51" s="70"/>
      <c r="C51" s="57"/>
      <c r="E51" s="65"/>
      <c r="F51" s="65"/>
      <c r="G51" s="65"/>
    </row>
    <row r="52" spans="1:7" x14ac:dyDescent="0.25">
      <c r="A52" s="70"/>
      <c r="C52" s="57"/>
      <c r="E52" s="65"/>
      <c r="F52" s="65"/>
      <c r="G52" s="65"/>
    </row>
    <row r="53" spans="1:7" x14ac:dyDescent="0.25">
      <c r="A53" s="64"/>
      <c r="C53" s="57"/>
      <c r="E53" s="65"/>
      <c r="F53" s="65"/>
      <c r="G53" s="65"/>
    </row>
    <row r="54" spans="1:7" x14ac:dyDescent="0.25">
      <c r="A54" s="64"/>
      <c r="C54" s="57"/>
    </row>
    <row r="55" spans="1:7" x14ac:dyDescent="0.25">
      <c r="C55" s="57"/>
    </row>
    <row r="56" spans="1:7" x14ac:dyDescent="0.25">
      <c r="C56" s="57"/>
    </row>
    <row r="57" spans="1:7" x14ac:dyDescent="0.25">
      <c r="C57" s="57"/>
    </row>
    <row r="58" spans="1:7" x14ac:dyDescent="0.25">
      <c r="C58" s="57"/>
    </row>
    <row r="59" spans="1:7" x14ac:dyDescent="0.25">
      <c r="C59" s="57"/>
    </row>
    <row r="60" spans="1:7" x14ac:dyDescent="0.25">
      <c r="C60" s="57"/>
    </row>
    <row r="61" spans="1:7" x14ac:dyDescent="0.25">
      <c r="C61" s="57"/>
    </row>
    <row r="62" spans="1:7" x14ac:dyDescent="0.25">
      <c r="C62" s="57"/>
    </row>
    <row r="63" spans="1:7" x14ac:dyDescent="0.25">
      <c r="C63" s="57"/>
    </row>
    <row r="64" spans="1:7" x14ac:dyDescent="0.25">
      <c r="C64" s="57"/>
    </row>
    <row r="65" spans="3:3" x14ac:dyDescent="0.25">
      <c r="C65" s="57"/>
    </row>
    <row r="66" spans="3:3" x14ac:dyDescent="0.25">
      <c r="C66" s="57"/>
    </row>
    <row r="67" spans="3:3" x14ac:dyDescent="0.25">
      <c r="C67" s="57"/>
    </row>
    <row r="68" spans="3:3" x14ac:dyDescent="0.25">
      <c r="C68" s="57"/>
    </row>
    <row r="69" spans="3:3" x14ac:dyDescent="0.25">
      <c r="C69" s="57"/>
    </row>
    <row r="70" spans="3:3" x14ac:dyDescent="0.25">
      <c r="C70" s="57"/>
    </row>
    <row r="71" spans="3:3" x14ac:dyDescent="0.25">
      <c r="C71" s="57"/>
    </row>
    <row r="72" spans="3:3" x14ac:dyDescent="0.25">
      <c r="C72" s="57"/>
    </row>
    <row r="73" spans="3:3" x14ac:dyDescent="0.25">
      <c r="C73" s="57"/>
    </row>
    <row r="74" spans="3:3" x14ac:dyDescent="0.25">
      <c r="C74" s="57"/>
    </row>
    <row r="75" spans="3:3" x14ac:dyDescent="0.25">
      <c r="C75" s="57"/>
    </row>
    <row r="76" spans="3:3" x14ac:dyDescent="0.25">
      <c r="C76" s="57"/>
    </row>
    <row r="77" spans="3:3" x14ac:dyDescent="0.25">
      <c r="C77" s="57"/>
    </row>
    <row r="78" spans="3:3" x14ac:dyDescent="0.25">
      <c r="C78" s="57"/>
    </row>
    <row r="79" spans="3:3" x14ac:dyDescent="0.25">
      <c r="C79" s="57"/>
    </row>
    <row r="80" spans="3:3" x14ac:dyDescent="0.25">
      <c r="C80" s="57"/>
    </row>
    <row r="81" spans="3:3" x14ac:dyDescent="0.25">
      <c r="C81" s="57"/>
    </row>
    <row r="82" spans="3:3" x14ac:dyDescent="0.25">
      <c r="C82" s="57"/>
    </row>
    <row r="199" spans="3:3" x14ac:dyDescent="0.25">
      <c r="C199" s="56" t="s">
        <v>30</v>
      </c>
    </row>
  </sheetData>
  <sheetProtection insertRows="0" deleteRows="0" selectLockedCells="1"/>
  <conditionalFormatting sqref="G39:G52">
    <cfRule type="containsText" dxfId="21" priority="19" operator="containsText" text="New Tag Required">
      <formula>NOT(ISERROR(SEARCH("New Tag Required",G39)))</formula>
    </cfRule>
  </conditionalFormatting>
  <conditionalFormatting sqref="D49:D98">
    <cfRule type="containsText" dxfId="20" priority="18" operator="containsText" text="Yes">
      <formula>NOT(ISERROR(SEARCH("Yes",D49)))</formula>
    </cfRule>
  </conditionalFormatting>
  <conditionalFormatting sqref="H39:H98 H199:H420">
    <cfRule type="containsText" dxfId="19" priority="17" operator="containsText" text="New Sign Required">
      <formula>NOT(ISERROR(SEARCH("New Sign Required",H39)))</formula>
    </cfRule>
  </conditionalFormatting>
  <conditionalFormatting sqref="G39:G98">
    <cfRule type="containsText" dxfId="18" priority="16" operator="containsText" text="Action Required">
      <formula>NOT(ISERROR(SEARCH("Action Required",G39)))</formula>
    </cfRule>
  </conditionalFormatting>
  <conditionalFormatting sqref="H39:H98">
    <cfRule type="containsText" dxfId="17" priority="15" operator="containsText" text="Action Required">
      <formula>NOT(ISERROR(SEARCH("Action Required",H39)))</formula>
    </cfRule>
  </conditionalFormatting>
  <conditionalFormatting sqref="D99:D198">
    <cfRule type="containsText" dxfId="16" priority="10" operator="containsText" text="Yes">
      <formula>NOT(ISERROR(SEARCH("Yes",D99)))</formula>
    </cfRule>
  </conditionalFormatting>
  <conditionalFormatting sqref="H99:H198">
    <cfRule type="containsText" dxfId="15" priority="9" operator="containsText" text="New Sign Required">
      <formula>NOT(ISERROR(SEARCH("New Sign Required",H99)))</formula>
    </cfRule>
  </conditionalFormatting>
  <conditionalFormatting sqref="G99:G198">
    <cfRule type="containsText" dxfId="14" priority="8" operator="containsText" text="Action Required">
      <formula>NOT(ISERROR(SEARCH("Action Required",G99)))</formula>
    </cfRule>
  </conditionalFormatting>
  <conditionalFormatting sqref="H99:H198">
    <cfRule type="containsText" dxfId="13" priority="7" operator="containsText" text="Action Required">
      <formula>NOT(ISERROR(SEARCH("Action Required",H99)))</formula>
    </cfRule>
  </conditionalFormatting>
  <conditionalFormatting sqref="H1:H4 H39:H1048576 G5:G38">
    <cfRule type="containsText" dxfId="12" priority="5" operator="containsText" text="Remove Old Sign">
      <formula>NOT(ISERROR(SEARCH("Remove Old Sign",G1)))</formula>
    </cfRule>
    <cfRule type="containsText" dxfId="11" priority="6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10" priority="4" operator="containsText" text="Remove Old Tag">
      <formula>NOT(ISERROR(SEARCH("Remove Old Tag",E1)))</formula>
    </cfRule>
  </conditionalFormatting>
  <conditionalFormatting sqref="D25 D27">
    <cfRule type="containsText" dxfId="5" priority="3" operator="containsText" text="Yes">
      <formula>NOT(ISERROR(SEARCH("Yes",D25)))</formula>
    </cfRule>
  </conditionalFormatting>
  <conditionalFormatting sqref="D25">
    <cfRule type="containsText" dxfId="3" priority="2" operator="containsText" text="Yes">
      <formula>NOT(ISERROR(SEARCH("Yes",D25)))</formula>
    </cfRule>
  </conditionalFormatting>
  <conditionalFormatting sqref="D26">
    <cfRule type="containsText" dxfId="1" priority="1" operator="containsText" text="Yes">
      <formula>NOT(ISERROR(SEARCH("Yes",D26)))</formula>
    </cfRule>
  </conditionalFormatting>
  <dataValidations count="2">
    <dataValidation type="list" allowBlank="1" showInputMessage="1" showErrorMessage="1" sqref="D49:D73 D25:D27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C28:C33 C6:C24</xm:sqref>
        </x14:dataValidation>
        <x14:dataValidation type="list" allowBlank="1" showInputMessage="1">
          <x14:formula1>
            <xm:f>Lookup!#REF!</xm:f>
          </x14:formula1>
          <xm:sqref>C25:C27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ht="14.45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ht="14.45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ht="14.45" x14ac:dyDescent="0.3">
      <c r="E7" s="7" t="s">
        <v>28</v>
      </c>
    </row>
    <row r="8" spans="1:7" ht="14.45" x14ac:dyDescent="0.3">
      <c r="E8" s="7" t="s">
        <v>31</v>
      </c>
    </row>
    <row r="9" spans="1:7" ht="14.45" x14ac:dyDescent="0.3">
      <c r="E9" s="51" t="s">
        <v>50</v>
      </c>
    </row>
    <row r="10" spans="1:7" s="1" customFormat="1" ht="14.45" x14ac:dyDescent="0.3">
      <c r="E10" s="51" t="s">
        <v>33</v>
      </c>
    </row>
    <row r="11" spans="1:7" ht="14.45" x14ac:dyDescent="0.3">
      <c r="E11" s="51" t="s">
        <v>20</v>
      </c>
    </row>
    <row r="12" spans="1:7" ht="14.45" x14ac:dyDescent="0.3">
      <c r="E12" s="51" t="s">
        <v>24</v>
      </c>
    </row>
    <row r="13" spans="1:7" ht="14.45" x14ac:dyDescent="0.3">
      <c r="E13" s="51" t="s">
        <v>53</v>
      </c>
    </row>
    <row r="14" spans="1:7" ht="14.45" x14ac:dyDescent="0.3">
      <c r="E14" s="51" t="s">
        <v>51</v>
      </c>
    </row>
    <row r="15" spans="1:7" ht="14.45" x14ac:dyDescent="0.3">
      <c r="E15" s="51" t="s">
        <v>22</v>
      </c>
    </row>
    <row r="16" spans="1:7" ht="14.45" x14ac:dyDescent="0.3">
      <c r="E16" s="51" t="s">
        <v>26</v>
      </c>
    </row>
    <row r="17" spans="1:7" ht="14.45" x14ac:dyDescent="0.3">
      <c r="E17" s="51" t="s">
        <v>23</v>
      </c>
    </row>
    <row r="18" spans="1:7" ht="14.45" x14ac:dyDescent="0.3">
      <c r="E18" s="51" t="s">
        <v>25</v>
      </c>
    </row>
    <row r="19" spans="1:7" ht="14.45" x14ac:dyDescent="0.3">
      <c r="E19" s="7"/>
    </row>
    <row r="20" spans="1:7" ht="14.45" x14ac:dyDescent="0.3">
      <c r="A20" s="50"/>
      <c r="B20" s="50"/>
      <c r="C20" s="50"/>
      <c r="D20" s="50"/>
      <c r="F20" s="50"/>
      <c r="G20" s="50"/>
    </row>
    <row r="21" spans="1:7" ht="14.45" x14ac:dyDescent="0.3">
      <c r="A21" s="50"/>
      <c r="B21" s="50"/>
      <c r="C21" s="50"/>
      <c r="D21" s="50"/>
      <c r="F21" s="50"/>
      <c r="G21" s="50"/>
    </row>
    <row r="22" spans="1:7" ht="14.45" x14ac:dyDescent="0.3">
      <c r="A22" s="50"/>
      <c r="B22" s="50"/>
      <c r="C22" s="50"/>
      <c r="D22" s="50"/>
      <c r="F22" s="50"/>
      <c r="G22" s="50"/>
    </row>
    <row r="23" spans="1:7" ht="14.45" x14ac:dyDescent="0.3">
      <c r="A23" s="50"/>
      <c r="B23" s="50"/>
      <c r="C23" s="50"/>
      <c r="D23" s="50"/>
      <c r="F23" s="50"/>
      <c r="G23" s="50"/>
    </row>
    <row r="24" spans="1:7" ht="14.45" x14ac:dyDescent="0.3">
      <c r="A24" s="50"/>
      <c r="B24" s="50"/>
      <c r="C24" s="50"/>
      <c r="D24" s="50"/>
      <c r="F24" s="50"/>
      <c r="G24" s="50"/>
    </row>
    <row r="25" spans="1:7" ht="14.45" x14ac:dyDescent="0.3">
      <c r="A25" s="50"/>
      <c r="B25" s="50"/>
      <c r="C25" s="50"/>
      <c r="D25" s="50"/>
      <c r="F25" s="50"/>
      <c r="G25" s="50"/>
    </row>
    <row r="26" spans="1:7" ht="14.45" x14ac:dyDescent="0.3">
      <c r="A26" s="50"/>
      <c r="B26" s="50"/>
      <c r="C26" s="50"/>
      <c r="D26" s="50"/>
      <c r="F26" s="50"/>
      <c r="G26" s="50"/>
    </row>
    <row r="27" spans="1:7" ht="14.45" x14ac:dyDescent="0.3">
      <c r="A27" s="50"/>
      <c r="B27" s="50"/>
      <c r="C27" s="50"/>
      <c r="D27" s="50"/>
      <c r="F27" s="50"/>
      <c r="G27" s="50"/>
    </row>
    <row r="28" spans="1:7" ht="14.45" x14ac:dyDescent="0.3">
      <c r="A28" s="50"/>
      <c r="B28" s="50"/>
      <c r="C28" s="50"/>
      <c r="D28" s="50"/>
      <c r="F28" s="50"/>
      <c r="G28" s="50"/>
    </row>
    <row r="29" spans="1:7" ht="14.45" x14ac:dyDescent="0.3">
      <c r="A29" s="50"/>
      <c r="B29" s="50"/>
      <c r="C29" s="50"/>
      <c r="D29" s="50"/>
      <c r="F29" s="50"/>
      <c r="G29" s="50"/>
    </row>
    <row r="30" spans="1:7" ht="14.45" x14ac:dyDescent="0.3">
      <c r="A30" s="50"/>
      <c r="B30" s="50"/>
      <c r="C30" s="50"/>
      <c r="D30" s="50"/>
      <c r="F30" s="50"/>
      <c r="G30" s="50"/>
    </row>
    <row r="31" spans="1:7" ht="14.45" x14ac:dyDescent="0.3">
      <c r="A31" s="50"/>
      <c r="B31" s="50"/>
      <c r="C31" s="50"/>
      <c r="D31" s="50"/>
      <c r="F31" s="50"/>
      <c r="G31" s="50"/>
    </row>
    <row r="32" spans="1:7" ht="14.45" x14ac:dyDescent="0.3">
      <c r="A32" s="50"/>
      <c r="B32" s="50"/>
      <c r="C32" s="50"/>
      <c r="D32" s="50"/>
      <c r="F32" s="50"/>
      <c r="G32" s="50"/>
    </row>
    <row r="33" spans="1:7" ht="14.45" x14ac:dyDescent="0.3">
      <c r="A33" s="50"/>
      <c r="B33" s="50"/>
      <c r="C33" s="50"/>
      <c r="D33" s="50"/>
      <c r="F33" s="50"/>
      <c r="G33" s="50"/>
    </row>
    <row r="34" spans="1:7" ht="14.45" x14ac:dyDescent="0.3">
      <c r="A34" s="50"/>
      <c r="B34" s="50"/>
      <c r="C34" s="50"/>
      <c r="D34" s="50"/>
      <c r="F34" s="50"/>
      <c r="G34" s="50"/>
    </row>
    <row r="35" spans="1:7" ht="14.45" x14ac:dyDescent="0.3">
      <c r="A35" s="50"/>
      <c r="B35" s="50"/>
      <c r="C35" s="50"/>
      <c r="D35" s="50"/>
      <c r="F35" s="50"/>
      <c r="G35" s="50"/>
    </row>
    <row r="36" spans="1:7" ht="14.45" x14ac:dyDescent="0.3">
      <c r="A36" s="50"/>
      <c r="B36" s="50"/>
      <c r="C36" s="50"/>
      <c r="D36" s="50"/>
      <c r="F36" s="50"/>
      <c r="G36" s="50"/>
    </row>
    <row r="37" spans="1:7" ht="14.45" x14ac:dyDescent="0.3">
      <c r="A37" s="50"/>
      <c r="B37" s="50"/>
      <c r="C37" s="50"/>
      <c r="D37" s="50"/>
      <c r="F37" s="50"/>
      <c r="G37" s="50"/>
    </row>
    <row r="38" spans="1:7" ht="14.45" x14ac:dyDescent="0.3">
      <c r="A38" s="50"/>
      <c r="B38" s="50"/>
      <c r="C38" s="50"/>
      <c r="D38" s="50"/>
      <c r="F38" s="50"/>
      <c r="G38" s="50"/>
    </row>
    <row r="39" spans="1:7" ht="14.45" x14ac:dyDescent="0.3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4.45" x14ac:dyDescent="0.3">
      <c r="A23" s="2" t="str">
        <f>([3]UKBuilding_List!A23)</f>
        <v>0029</v>
      </c>
      <c r="B23" s="3" t="str">
        <f>([3]UKBuilding_List!C23)</f>
        <v>Alumni Gym</v>
      </c>
    </row>
    <row r="24" spans="1:2" ht="14.45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ht="14.45" x14ac:dyDescent="0.3">
      <c r="A25" s="2" t="str">
        <f>([3]UKBuilding_List!A25)</f>
        <v>0031</v>
      </c>
      <c r="B25" s="3" t="str">
        <f>([3]UKBuilding_List!C25)</f>
        <v>Frazee Hall</v>
      </c>
    </row>
    <row r="26" spans="1:2" ht="14.45" x14ac:dyDescent="0.3">
      <c r="A26" s="2" t="str">
        <f>([3]UKBuilding_List!A26)</f>
        <v>0032</v>
      </c>
      <c r="B26" s="3" t="str">
        <f>([3]UKBuilding_List!C26)</f>
        <v>Main Building</v>
      </c>
    </row>
    <row r="27" spans="1:2" ht="14.45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ht="14.45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4.45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0037</v>
      </c>
      <c r="B31" s="3" t="str">
        <f>([3]UKBuilding_List!C31)</f>
        <v>109 State St</v>
      </c>
    </row>
    <row r="32" spans="1:2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x14ac:dyDescent="0.25">
      <c r="A35" s="2" t="str">
        <f>([3]UKBuilding_List!A35)</f>
        <v>0041</v>
      </c>
      <c r="B35" s="3" t="str">
        <f>([3]UKBuilding_List!C35)</f>
        <v>Pence Hall</v>
      </c>
    </row>
    <row r="36" spans="1:2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25">
      <c r="A38" s="2" t="str">
        <f>([3]UKBuilding_List!A38)</f>
        <v>0044</v>
      </c>
      <c r="B38" s="3" t="str">
        <f>([3]UKBuilding_List!C38)</f>
        <v>Kastle Hall</v>
      </c>
    </row>
    <row r="39" spans="1:2" x14ac:dyDescent="0.25">
      <c r="A39" s="2" t="str">
        <f>([3]UKBuilding_List!A39)</f>
        <v>0045</v>
      </c>
      <c r="B39" s="3" t="str">
        <f>([3]UKBuilding_List!C39)</f>
        <v>McVey Hall</v>
      </c>
    </row>
    <row r="40" spans="1:2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25">
      <c r="A42" s="2" t="str">
        <f>([3]UKBuilding_List!A42)</f>
        <v>0048</v>
      </c>
      <c r="B42" s="3" t="str">
        <f>([3]UKBuilding_List!C42)</f>
        <v>Law Building</v>
      </c>
    </row>
    <row r="43" spans="1:2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x14ac:dyDescent="0.25">
      <c r="A44" s="2" t="str">
        <f>([3]UKBuilding_List!A44)</f>
        <v>0050</v>
      </c>
      <c r="B44" s="3" t="str">
        <f>([3]UKBuilding_List!C44)</f>
        <v>Erikson Hall</v>
      </c>
    </row>
    <row r="45" spans="1:2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25">
      <c r="A51" s="2" t="str">
        <f>([3]UKBuilding_List!A51)</f>
        <v>0057</v>
      </c>
      <c r="B51" s="3" t="str">
        <f>([3]UKBuilding_List!C51)</f>
        <v>Kinkead Hall</v>
      </c>
    </row>
    <row r="52" spans="1:2" x14ac:dyDescent="0.25">
      <c r="A52" s="2" t="str">
        <f>([3]UKBuilding_List!A52)</f>
        <v>0058</v>
      </c>
      <c r="B52" s="3" t="str">
        <f>([3]UKBuilding_List!C52)</f>
        <v>Bradley Hall</v>
      </c>
    </row>
    <row r="53" spans="1:2" x14ac:dyDescent="0.25">
      <c r="A53" s="2" t="str">
        <f>([3]UKBuilding_List!A53)</f>
        <v>0059</v>
      </c>
      <c r="B53" s="3" t="str">
        <f>([3]UKBuilding_List!C53)</f>
        <v>Bowman Hall</v>
      </c>
    </row>
    <row r="54" spans="1:2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25">
      <c r="A55" s="2" t="str">
        <f>([3]UKBuilding_List!A55)</f>
        <v>0064</v>
      </c>
      <c r="B55" s="3" t="str">
        <f>([3]UKBuilding_List!C55)</f>
        <v>Scovell Hall</v>
      </c>
    </row>
    <row r="56" spans="1:2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25">
      <c r="A63" s="2" t="str">
        <f>([3]UKBuilding_List!A63)</f>
        <v>0075</v>
      </c>
      <c r="B63" s="3" t="str">
        <f>([3]UKBuilding_List!C63)</f>
        <v>Kelley Hall</v>
      </c>
    </row>
    <row r="64" spans="1:2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25">
      <c r="A71" s="2" t="str">
        <f>([3]UKBuilding_List!A71)</f>
        <v>0083</v>
      </c>
      <c r="B71" s="3" t="str">
        <f>([3]UKBuilding_List!C71)</f>
        <v>453 Columbia</v>
      </c>
    </row>
    <row r="72" spans="1:2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25">
      <c r="A80" s="2" t="str">
        <f>([3]UKBuilding_List!A80)</f>
        <v>0092</v>
      </c>
      <c r="B80" s="3" t="str">
        <f>([3]UKBuilding_List!C80)</f>
        <v>Seed House</v>
      </c>
    </row>
    <row r="81" spans="1:2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25">
      <c r="A82" s="2" t="str">
        <f>([3]UKBuilding_List!A82)</f>
        <v>0094</v>
      </c>
      <c r="B82" s="3" t="str">
        <f>([3]UKBuilding_List!C82)</f>
        <v>Cooper House</v>
      </c>
    </row>
    <row r="83" spans="1:2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25">
      <c r="A88" s="2" t="str">
        <f>([3]UKBuilding_List!A88)</f>
        <v>0100</v>
      </c>
      <c r="B88" s="3" t="str">
        <f>([3]UKBuilding_List!C88)</f>
        <v>Haggin Hall</v>
      </c>
    </row>
    <row r="89" spans="1:2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25">
      <c r="A113" s="2" t="str">
        <f>([3]UKBuilding_List!A113)</f>
        <v>0139</v>
      </c>
      <c r="B113" s="3" t="str">
        <f>([3]UKBuilding_List!C113)</f>
        <v>The 90</v>
      </c>
    </row>
    <row r="114" spans="1:2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x14ac:dyDescent="0.25">
      <c r="A171" s="2" t="str">
        <f>([3]UKBuilding_List!A171)</f>
        <v>0205</v>
      </c>
      <c r="B171" s="3" t="str">
        <f>([3]UKBuilding_List!C171)</f>
        <v>Phi Mu</v>
      </c>
    </row>
    <row r="172" spans="1:2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25">
      <c r="A234" s="2" t="str">
        <f>([3]UKBuilding_List!A234)</f>
        <v>0286</v>
      </c>
      <c r="B234" s="3" t="str">
        <f>([3]UKBuilding_List!C234)</f>
        <v>ASTeCC</v>
      </c>
    </row>
    <row r="235" spans="1:2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4.45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4.45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4.45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4.45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4.45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4.45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ht="14.45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4.45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ht="14.45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ht="14.45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ht="14.45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ht="14.45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ht="14.45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ht="14.45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ht="14.45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ht="14.45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ht="14.45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4.45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ht="14.45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ht="14.45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ht="14.45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ht="14.45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ht="14.45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ht="14.45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ht="14.45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ht="14.45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ht="14.45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25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25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25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25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25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25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25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25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25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25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25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25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25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25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25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25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25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25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25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25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25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25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25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25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25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25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25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25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25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25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25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25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25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25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25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25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25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25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25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25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25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25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25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25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25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25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25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25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25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25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25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25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25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25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25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25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25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25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25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25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25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25">
      <c r="A441" s="2">
        <f>([3]UKBuilding_List!A441)</f>
        <v>0</v>
      </c>
      <c r="B441" s="3">
        <f>([3]UKBuilding_List!C441)</f>
        <v>0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2015-02-18T15:34:32Z</dcterms:modified>
</cp:coreProperties>
</file>