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11\"/>
    </mc:Choice>
  </mc:AlternateContent>
  <bookViews>
    <workbookView xWindow="0" yWindow="0" windowWidth="23520" windowHeight="1092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'SAP Changes'!$A$6:$C$16</definedName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69" i="1" l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71" i="1" l="1"/>
  <c r="G71" i="1"/>
  <c r="M71" i="1" l="1"/>
  <c r="K2" i="1" s="1"/>
  <c r="J7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<sst xmlns="http://schemas.openxmlformats.org/spreadsheetml/2006/main" count="481" uniqueCount="139">
  <si>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</si>
  <si>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</si>
  <si>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</si>
  <si>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</si>
  <si>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</si>
  <si>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</si>
  <si>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</si>
  <si>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</si>
  <si>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</si>
  <si>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</si>
  <si>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</si>
  <si>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</si>
  <si>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</si>
  <si>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</si>
  <si>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</si>
  <si>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</si>
  <si>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</si>
  <si>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</si>
  <si>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</si>
  <si>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</si>
  <si>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</si>
  <si>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</si>
  <si>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</si>
  <si>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</si>
  <si>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</si>
  <si>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</si>
  <si>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</si>
  <si>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</si>
  <si>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</si>
  <si>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</si>
  <si>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</si>
  <si>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</si>
  <si>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</si>
  <si>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</si>
  <si>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</si>
  <si>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</si>
  <si>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</si>
  <si>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</si>
  <si>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</si>
  <si>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</si>
  <si>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</si>
  <si>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</si>
  <si>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</si>
  <si>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</si>
  <si>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</si>
  <si>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</si>
  <si>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</si>
  <si>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</si>
  <si>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</si>
  <si>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</si>
  <si>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</si>
  <si>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</si>
  <si>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</si>
  <si>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</si>
  <si>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</si>
  <si>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</si>
  <si>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</si>
  <si>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</si>
  <si>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</si>
  <si>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</si>
  <si>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</si>
  <si>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</si>
  <si>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</si>
  <si>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</si>
  <si>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</si>
  <si>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</si>
  <si>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</si>
  <si>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</si>
  <si>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</si>
  <si>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</si>
  <si>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</si>
  <si>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</si>
  <si>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</si>
  <si>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</si>
  <si>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</si>
  <si>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0611</t>
  </si>
  <si>
    <t>200</t>
  </si>
  <si>
    <t>200K</t>
  </si>
  <si>
    <t>200L</t>
  </si>
  <si>
    <t>200B</t>
  </si>
  <si>
    <t>200L1</t>
  </si>
  <si>
    <t>200C</t>
  </si>
  <si>
    <t>200C1</t>
  </si>
  <si>
    <t>200A2</t>
  </si>
  <si>
    <t>200A4</t>
  </si>
  <si>
    <t>206A</t>
  </si>
  <si>
    <t>214A</t>
  </si>
  <si>
    <t>216A</t>
  </si>
  <si>
    <t>218A</t>
  </si>
  <si>
    <t>228A</t>
  </si>
  <si>
    <t>254A</t>
  </si>
  <si>
    <t>256A</t>
  </si>
  <si>
    <t>276A</t>
  </si>
  <si>
    <t>276B</t>
  </si>
  <si>
    <t>278</t>
  </si>
  <si>
    <t>280</t>
  </si>
  <si>
    <t>282</t>
  </si>
  <si>
    <t>284</t>
  </si>
  <si>
    <t>284A</t>
  </si>
  <si>
    <t>200A</t>
  </si>
  <si>
    <t>02</t>
  </si>
  <si>
    <t>EL-A</t>
  </si>
  <si>
    <t>EL-B</t>
  </si>
  <si>
    <t>83</t>
  </si>
  <si>
    <t>No Change to Space</t>
  </si>
  <si>
    <t>not part of renos</t>
  </si>
  <si>
    <t>dashed wall lines in supporting docs</t>
  </si>
  <si>
    <t>changed to Storage Room</t>
  </si>
  <si>
    <t>verify door sign</t>
  </si>
  <si>
    <t>skip room number</t>
  </si>
  <si>
    <t xml:space="preserve">2 doors </t>
  </si>
  <si>
    <t>room number re-used in new location</t>
  </si>
  <si>
    <t>one of 2 doors is new (sliding door)</t>
  </si>
  <si>
    <t>3 doors</t>
  </si>
  <si>
    <t>200K1</t>
  </si>
  <si>
    <t xml:space="preserve">new door and frame installed </t>
  </si>
  <si>
    <t>JS</t>
  </si>
  <si>
    <t>LX-0611-02-200A4</t>
  </si>
  <si>
    <t>SAMARITAN M.O.B. - Room 200A4</t>
  </si>
  <si>
    <t>LX-0611-02-200C1</t>
  </si>
  <si>
    <t>SAMARITAN M.O.B. - Room 200C1</t>
  </si>
  <si>
    <t>LX-0611-02-218A</t>
  </si>
  <si>
    <t>SAMARITAN M.O.B. - Room 218A</t>
  </si>
  <si>
    <t>LX-0611-02-254A</t>
  </si>
  <si>
    <t>SAMARITAN M.O.B. - Room 254A</t>
  </si>
  <si>
    <t>LX-0611-02-256A</t>
  </si>
  <si>
    <t>SAMARITAN M.O.B. - Room 256A</t>
  </si>
  <si>
    <t>LX-0611-02-258</t>
  </si>
  <si>
    <t>SAMARITAN M.O.B. - Room 258</t>
  </si>
  <si>
    <t>LX-0611-02-267</t>
  </si>
  <si>
    <t>SAMARITAN M.O.B. - Room 267</t>
  </si>
  <si>
    <t>LX-0611-02-274</t>
  </si>
  <si>
    <t>SAMARITAN M.O.B. - Room 274</t>
  </si>
  <si>
    <t>LX-0611-02-275B</t>
  </si>
  <si>
    <t>SAMARITAN M.O.B. - Room 275B</t>
  </si>
  <si>
    <t>LX-0611-02-276B</t>
  </si>
  <si>
    <t>SAMARITAN M.O.B. - Room 276B</t>
  </si>
  <si>
    <t>LX-0611-02-284A</t>
  </si>
  <si>
    <t>SAMARITAN M.O.B. - Room 284A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</si>
</sst>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quotePrefix="1" applyFont="1" applyAlignment="1" applyProtection="1">
      <alignment horizontal="right"/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49" fontId="0" fillId="34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 xml:space="preserve">Pavilion at Commonwealth Stadium    </v>
          </cell>
          <cell r="D282" t="str">
            <v xml:space="preserve">Pavilion at Commonwealth Stadium    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0697</v>
          </cell>
          <cell r="B366">
            <v>697</v>
          </cell>
          <cell r="C366" t="str">
            <v>116 Conn Terrace</v>
          </cell>
          <cell r="D366" t="str">
            <v>116 Conn Terrace</v>
          </cell>
        </row>
        <row r="367">
          <cell r="A367" t="str">
            <v>0698</v>
          </cell>
          <cell r="B367">
            <v>698</v>
          </cell>
          <cell r="C367" t="str">
            <v>University Inn #1</v>
          </cell>
          <cell r="D367" t="str">
            <v>University Inn #1</v>
          </cell>
        </row>
        <row r="368">
          <cell r="A368" t="str">
            <v>0699</v>
          </cell>
          <cell r="B368">
            <v>699</v>
          </cell>
          <cell r="C368" t="str">
            <v>University Inn #2</v>
          </cell>
          <cell r="D368" t="str">
            <v>University Inn #2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9925</v>
          </cell>
          <cell r="B378">
            <v>9925</v>
          </cell>
          <cell r="C378" t="str">
            <v>Alpha Phi Sorority</v>
          </cell>
          <cell r="D378" t="str">
            <v>Alpha Phi Sorority</v>
          </cell>
        </row>
        <row r="379">
          <cell r="A379" t="str">
            <v>9983</v>
          </cell>
          <cell r="B379">
            <v>9983</v>
          </cell>
          <cell r="C379" t="str">
            <v>College of Medicine Building</v>
          </cell>
          <cell r="D379" t="str">
            <v>College of Medicine Building</v>
          </cell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/>
          <cell r="B409"/>
          <cell r="C409"/>
          <cell r="D4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topLeftCell="A7" zoomScaleNormal="100" workbookViewId="0">
      <selection activeCell="C9" sqref="C9"/>
    </sheetView>
  </sheetViews>
  <sheetFormatPr defaultColWidth="9.140625" defaultRowHeight="15" x14ac:dyDescent="0.25"/>
  <cols>
    <col min="1" max="1" width="12.5703125" style="27" bestFit="1" customWidth="1"/>
    <col min="2" max="2" width="7.42578125" style="27" bestFit="1" customWidth="1"/>
    <col min="3" max="3" width="27.28515625" style="20" customWidth="1"/>
    <col min="4" max="6" width="8.7109375" style="20" customWidth="1"/>
    <col min="7" max="7" width="18.5703125" style="20" customWidth="1"/>
    <col min="8" max="8" width="25.28515625" style="20" customWidth="1"/>
    <col min="9" max="9" width="36.7109375" style="21" customWidth="1"/>
    <col min="10" max="14" width="9.140625" style="20"/>
    <col min="15" max="15" width="11.5703125" style="20" customWidth="1"/>
    <col min="16" max="16384" width="9.140625" style="20"/>
  </cols>
  <sheetData>
    <row r="1" spans="1:16" ht="90" x14ac:dyDescent="0.25">
      <c r="A1" s="62" t="s">
        <v>7</v>
      </c>
      <c r="B1" s="65" t="s">
        <v>75</v>
      </c>
      <c r="C1" s="65"/>
      <c r="F1" s="42" t="s">
        <v>10</v>
      </c>
      <c r="G1" s="19">
        <v>42857</v>
      </c>
      <c r="J1" s="49" t="s">
        <v>33</v>
      </c>
      <c r="K1" s="49" t="s">
        <v>34</v>
      </c>
      <c r="L1" s="50"/>
      <c r="M1" s="50"/>
      <c r="N1" s="50"/>
      <c r="O1" s="51" t="s">
        <v>35</v>
      </c>
      <c r="P1" s="52" t="s">
        <v>47</v>
      </c>
    </row>
    <row r="2" spans="1:16" ht="15" customHeight="1" thickBot="1" x14ac:dyDescent="0.3">
      <c r="A2" s="63" t="s">
        <v>8</v>
      </c>
      <c r="B2" s="66" t="str">
        <f>VLOOKUP(B1,BuildingList!A:B,2,FALSE)</f>
        <v>Medical Office Building (Samaritan)</v>
      </c>
      <c r="C2" s="66"/>
      <c r="F2" s="53" t="s">
        <v>12</v>
      </c>
      <c r="G2" s="26" t="s">
        <v>72</v>
      </c>
      <c r="H2" s="26" t="s">
        <v>116</v>
      </c>
      <c r="J2" s="54">
        <f>G71-J71</f>
        <v>25</v>
      </c>
      <c r="K2" s="54">
        <f>H71-M71</f>
        <v>4</v>
      </c>
      <c r="L2" s="55"/>
      <c r="M2" s="55"/>
      <c r="N2" s="55"/>
      <c r="O2" s="56"/>
      <c r="P2" s="57"/>
    </row>
    <row r="3" spans="1:16" x14ac:dyDescent="0.25">
      <c r="J3" s="21"/>
      <c r="K3" s="21"/>
      <c r="L3" s="21"/>
      <c r="M3" s="21"/>
      <c r="N3" s="21"/>
      <c r="O3" s="21"/>
    </row>
    <row r="4" spans="1:16" x14ac:dyDescent="0.25">
      <c r="J4" s="21"/>
      <c r="K4" s="21"/>
      <c r="L4" s="21"/>
      <c r="M4" s="21"/>
      <c r="N4" s="21"/>
      <c r="O4" s="21"/>
    </row>
    <row r="5" spans="1:16" s="48" customFormat="1" ht="45.75" thickBot="1" x14ac:dyDescent="0.3">
      <c r="A5" s="47" t="s">
        <v>19</v>
      </c>
      <c r="B5" s="47" t="s">
        <v>14</v>
      </c>
      <c r="C5" s="43" t="s">
        <v>9</v>
      </c>
      <c r="D5" s="43" t="s">
        <v>4</v>
      </c>
      <c r="E5" s="43" t="s">
        <v>1</v>
      </c>
      <c r="F5" s="43" t="s">
        <v>11</v>
      </c>
      <c r="G5" s="43" t="s">
        <v>15</v>
      </c>
      <c r="H5" s="43" t="s">
        <v>16</v>
      </c>
      <c r="I5" s="43" t="s">
        <v>17</v>
      </c>
      <c r="J5" s="43" t="s">
        <v>36</v>
      </c>
      <c r="K5" s="43" t="s">
        <v>37</v>
      </c>
      <c r="L5" s="43" t="s">
        <v>38</v>
      </c>
      <c r="M5" s="43" t="s">
        <v>39</v>
      </c>
      <c r="N5" s="43" t="s">
        <v>37</v>
      </c>
      <c r="O5" s="43" t="s">
        <v>38</v>
      </c>
    </row>
    <row r="6" spans="1:16" ht="15.75" thickTop="1" x14ac:dyDescent="0.25">
      <c r="A6" s="27" t="s">
        <v>76</v>
      </c>
      <c r="B6" s="27" t="s">
        <v>100</v>
      </c>
      <c r="C6" s="21" t="s">
        <v>73</v>
      </c>
      <c r="D6" s="20" t="s">
        <v>5</v>
      </c>
      <c r="E6" s="29">
        <v>207</v>
      </c>
      <c r="F6" s="29">
        <v>204</v>
      </c>
      <c r="G6" s="29" t="s">
        <v>13</v>
      </c>
      <c r="H6" s="20" t="s">
        <v>13</v>
      </c>
      <c r="J6" s="35" t="str">
        <f>IF(G6="No Change","N/A",IF(G6="New Tag Required",Lookup!F:F,IF(G6="Remove Old Tag",Lookup!F:F,IF(G6="N/A","N/A",""))))</f>
        <v>N/A</v>
      </c>
      <c r="K6" s="36"/>
      <c r="L6" s="35"/>
      <c r="M6" s="35" t="str">
        <f>IF(H6="No Change","N/A",IF(H6="New Tag Required",Lookup!F:F,IF(H6="Remove Old Sign",Lookup!F:F,IF(H6="N/A","N/A",""))))</f>
        <v>N/A</v>
      </c>
      <c r="N6" s="36"/>
      <c r="O6" s="35"/>
    </row>
    <row r="7" spans="1:16" x14ac:dyDescent="0.25">
      <c r="A7" s="27" t="s">
        <v>99</v>
      </c>
      <c r="B7" s="27" t="s">
        <v>100</v>
      </c>
      <c r="C7" s="21" t="s">
        <v>73</v>
      </c>
      <c r="D7" s="20" t="s">
        <v>5</v>
      </c>
      <c r="E7" s="30">
        <v>1066</v>
      </c>
      <c r="F7" s="30">
        <v>1051</v>
      </c>
      <c r="G7" s="29" t="s">
        <v>13</v>
      </c>
      <c r="H7" s="20" t="s">
        <v>13</v>
      </c>
      <c r="J7" s="35" t="str">
        <f>IF(G7="No Change","N/A",IF(G7="New Tag Required",Lookup!F:F,IF(G7="Remove Old Tag",Lookup!F:F,IF(G7="N/A","N/A",""))))</f>
        <v>N/A</v>
      </c>
      <c r="K7" s="36"/>
      <c r="L7" s="35"/>
      <c r="M7" s="35" t="str">
        <f>IF(H7="No Change","N/A",IF(H7="New Tag Required",Lookup!F:F,IF(H7="Remove Old Sign",Lookup!F:F,IF(H7="N/A","N/A",""))))</f>
        <v>N/A</v>
      </c>
      <c r="N7" s="36"/>
      <c r="O7" s="35"/>
    </row>
    <row r="8" spans="1:16" ht="15" customHeight="1" x14ac:dyDescent="0.25">
      <c r="A8" s="27" t="s">
        <v>83</v>
      </c>
      <c r="B8" s="27" t="s">
        <v>100</v>
      </c>
      <c r="C8" s="21" t="s">
        <v>73</v>
      </c>
      <c r="D8" s="20" t="s">
        <v>5</v>
      </c>
      <c r="E8" s="29">
        <v>32</v>
      </c>
      <c r="F8" s="29">
        <v>34</v>
      </c>
      <c r="G8" s="29" t="s">
        <v>2</v>
      </c>
      <c r="H8" s="20" t="s">
        <v>2</v>
      </c>
      <c r="J8" s="35" t="str">
        <f>IF(G8="No Change","N/A",IF(G8="New Tag Required",Lookup!F:F,IF(G8="Remove Old Tag",Lookup!F:F,IF(G8="N/A","N/A",""))))</f>
        <v>N/A</v>
      </c>
      <c r="K8" s="36"/>
      <c r="L8" s="35"/>
      <c r="M8" s="35" t="str">
        <f>IF(H8="No Change","N/A",IF(H8="New Tag Required",Lookup!F:F,IF(H8="Remove Old Sign",Lookup!F:F,IF(H8="N/A","N/A",""))))</f>
        <v>N/A</v>
      </c>
      <c r="N8" s="36"/>
      <c r="O8" s="35"/>
    </row>
    <row r="9" spans="1:16" x14ac:dyDescent="0.25">
      <c r="A9" s="27" t="s">
        <v>84</v>
      </c>
      <c r="B9" s="27" t="s">
        <v>100</v>
      </c>
      <c r="C9" s="21" t="s">
        <v>30</v>
      </c>
      <c r="D9" s="20" t="s">
        <v>6</v>
      </c>
      <c r="E9" s="38">
        <v>47</v>
      </c>
      <c r="F9" s="38">
        <v>47</v>
      </c>
      <c r="G9" s="29" t="s">
        <v>13</v>
      </c>
      <c r="H9" s="20" t="s">
        <v>13</v>
      </c>
      <c r="J9" s="35" t="str">
        <f>IF(G9="No Change","N/A",IF(G9="New Tag Required",Lookup!F:F,IF(G9="Remove Old Tag",Lookup!F:F,IF(G9="N/A","N/A",""))))</f>
        <v>N/A</v>
      </c>
      <c r="K9" s="36"/>
      <c r="L9" s="35"/>
      <c r="M9" s="35" t="str">
        <f>IF(H9="No Change","N/A",IF(H9="New Tag Required",Lookup!F:F,IF(H9="Remove Old Sign",Lookup!F:F,IF(H9="N/A","N/A",""))))</f>
        <v>N/A</v>
      </c>
      <c r="N9" s="36"/>
      <c r="O9" s="35"/>
    </row>
    <row r="10" spans="1:16" x14ac:dyDescent="0.25">
      <c r="A10" s="27" t="s">
        <v>79</v>
      </c>
      <c r="B10" s="27" t="s">
        <v>100</v>
      </c>
      <c r="C10" s="21" t="s">
        <v>49</v>
      </c>
      <c r="D10" s="20" t="s">
        <v>5</v>
      </c>
      <c r="E10" s="29">
        <v>315</v>
      </c>
      <c r="F10" s="29">
        <v>510</v>
      </c>
      <c r="G10" s="29" t="s">
        <v>13</v>
      </c>
      <c r="H10" s="20" t="s">
        <v>13</v>
      </c>
      <c r="J10" s="35" t="str">
        <f>IF(G10="No Change","N/A",IF(G10="New Tag Required",Lookup!F:F,IF(G10="Remove Old Tag",Lookup!F:F,IF(G10="N/A","N/A",""))))</f>
        <v>N/A</v>
      </c>
      <c r="K10" s="36"/>
      <c r="L10" s="35"/>
      <c r="M10" s="35" t="str">
        <f>IF(H10="No Change","N/A",IF(H10="New Tag Required",Lookup!F:F,IF(H10="Remove Old Sign",Lookup!F:F,IF(H10="N/A","N/A",""))))</f>
        <v>N/A</v>
      </c>
      <c r="N10" s="36"/>
      <c r="O10" s="35"/>
    </row>
    <row r="11" spans="1:16" x14ac:dyDescent="0.25">
      <c r="A11" s="27" t="s">
        <v>81</v>
      </c>
      <c r="B11" s="27" t="s">
        <v>100</v>
      </c>
      <c r="C11" s="21" t="s">
        <v>49</v>
      </c>
      <c r="D11" s="20" t="s">
        <v>5</v>
      </c>
      <c r="E11" s="29">
        <v>404</v>
      </c>
      <c r="F11" s="29">
        <v>427</v>
      </c>
      <c r="G11" s="29" t="s">
        <v>3</v>
      </c>
      <c r="H11" s="20" t="s">
        <v>13</v>
      </c>
      <c r="J11" s="35">
        <f>IF(G11="No Change","N/A",IF(G11="New Tag Required",Lookup!F:F,IF(G11="Remove Old Tag",Lookup!F:F,IF(G11="N/A","N/A",""))))</f>
        <v>0</v>
      </c>
      <c r="K11" s="36"/>
      <c r="L11" s="35"/>
      <c r="M11" s="35" t="str">
        <f>IF(H11="No Change","N/A",IF(H11="New Tag Required",Lookup!F:F,IF(H11="Remove Old Sign",Lookup!F:F,IF(H11="N/A","N/A",""))))</f>
        <v>N/A</v>
      </c>
      <c r="N11" s="36"/>
      <c r="O11" s="35"/>
    </row>
    <row r="12" spans="1:16" x14ac:dyDescent="0.25">
      <c r="A12" s="37" t="s">
        <v>82</v>
      </c>
      <c r="B12" s="27" t="s">
        <v>100</v>
      </c>
      <c r="C12" s="21" t="s">
        <v>51</v>
      </c>
      <c r="D12" s="20" t="s">
        <v>5</v>
      </c>
      <c r="E12" s="29">
        <v>45</v>
      </c>
      <c r="F12" s="29">
        <v>0</v>
      </c>
      <c r="G12" s="29" t="s">
        <v>13</v>
      </c>
      <c r="H12" s="20" t="s">
        <v>54</v>
      </c>
      <c r="J12" s="35" t="str">
        <f>IF(G12="No Change","N/A",IF(G12="New Tag Required",Lookup!F:F,IF(G12="Remove Old Tag",Lookup!F:F,IF(G12="N/A","N/A",""))))</f>
        <v>N/A</v>
      </c>
      <c r="K12" s="36"/>
      <c r="L12" s="35"/>
      <c r="M12" s="35">
        <f>IF(H12="No Change","N/A",IF(H12="New Tag Required",Lookup!F:F,IF(H12="Remove Old Sign",Lookup!F:F,IF(H12="N/A","N/A",""))))</f>
        <v>0</v>
      </c>
      <c r="N12" s="36"/>
      <c r="O12" s="35"/>
    </row>
    <row r="13" spans="1:16" x14ac:dyDescent="0.25">
      <c r="A13" s="27" t="s">
        <v>77</v>
      </c>
      <c r="B13" s="27" t="s">
        <v>100</v>
      </c>
      <c r="C13" s="21" t="s">
        <v>49</v>
      </c>
      <c r="D13" s="20" t="s">
        <v>5</v>
      </c>
      <c r="E13" s="29">
        <v>180</v>
      </c>
      <c r="F13" s="29">
        <v>301</v>
      </c>
      <c r="G13" s="29" t="s">
        <v>3</v>
      </c>
      <c r="H13" s="20" t="s">
        <v>13</v>
      </c>
      <c r="J13" s="35">
        <f>IF(G13="No Change","N/A",IF(G13="New Tag Required",Lookup!F:F,IF(G13="Remove Old Tag",Lookup!F:F,IF(G13="N/A","N/A",""))))</f>
        <v>0</v>
      </c>
      <c r="K13" s="36"/>
      <c r="L13" s="35"/>
      <c r="M13" s="35" t="str">
        <f>IF(H13="No Change","N/A",IF(H13="New Tag Required",Lookup!F:F,IF(H13="Remove Old Sign",Lookup!F:F,IF(H13="N/A","N/A",""))))</f>
        <v>N/A</v>
      </c>
      <c r="N13" s="36"/>
      <c r="O13" s="35"/>
    </row>
    <row r="14" spans="1:16" x14ac:dyDescent="0.25">
      <c r="A14" s="37" t="s">
        <v>114</v>
      </c>
      <c r="B14" s="27" t="s">
        <v>100</v>
      </c>
      <c r="C14" s="68" t="s">
        <v>49</v>
      </c>
      <c r="D14" s="20" t="s">
        <v>5</v>
      </c>
      <c r="E14" s="29">
        <v>8</v>
      </c>
      <c r="F14" s="29">
        <v>17</v>
      </c>
      <c r="G14" s="29" t="s">
        <v>3</v>
      </c>
      <c r="H14" s="20" t="s">
        <v>18</v>
      </c>
      <c r="I14" s="21" t="s">
        <v>115</v>
      </c>
      <c r="J14" s="35">
        <f>IF(G14="No Change","N/A",IF(G14="New Tag Required",Lookup!F:F,IF(G14="Remove Old Tag",Lookup!F:F,IF(G14="N/A","N/A",""))))</f>
        <v>0</v>
      </c>
      <c r="K14" s="36"/>
      <c r="L14" s="35"/>
      <c r="M14" s="35" t="str">
        <f>IF(H14="No Change","N/A",IF(H14="New Tag Required",Lookup!F:F,IF(H14="Remove Old Sign",Lookup!F:F,IF(H14="N/A","N/A",""))))</f>
        <v/>
      </c>
      <c r="N14" s="36"/>
      <c r="O14" s="35"/>
    </row>
    <row r="15" spans="1:16" x14ac:dyDescent="0.25">
      <c r="A15" s="37" t="s">
        <v>78</v>
      </c>
      <c r="B15" s="27" t="s">
        <v>100</v>
      </c>
      <c r="C15" s="21" t="s">
        <v>22</v>
      </c>
      <c r="D15" s="20" t="s">
        <v>5</v>
      </c>
      <c r="E15" s="29">
        <v>362</v>
      </c>
      <c r="F15" s="29">
        <v>236</v>
      </c>
      <c r="G15" s="29" t="s">
        <v>3</v>
      </c>
      <c r="H15" s="20" t="s">
        <v>13</v>
      </c>
      <c r="I15" s="21" t="s">
        <v>110</v>
      </c>
      <c r="J15" s="35">
        <f>IF(G15="No Change","N/A",IF(G15="New Tag Required",Lookup!F:F,IF(G15="Remove Old Tag",Lookup!F:F,IF(G15="N/A","N/A",""))))</f>
        <v>0</v>
      </c>
      <c r="K15" s="36"/>
      <c r="L15" s="35"/>
      <c r="M15" s="35" t="str">
        <f>IF(H15="No Change","N/A",IF(H15="New Tag Required",Lookup!F:F,IF(H15="Remove Old Sign",Lookup!F:F,IF(H15="N/A","N/A",""))))</f>
        <v>N/A</v>
      </c>
      <c r="N15" s="36"/>
      <c r="O15" s="35"/>
    </row>
    <row r="16" spans="1:16" x14ac:dyDescent="0.25">
      <c r="A16" s="39" t="s">
        <v>80</v>
      </c>
      <c r="B16" s="27" t="s">
        <v>100</v>
      </c>
      <c r="C16" s="21" t="s">
        <v>104</v>
      </c>
      <c r="D16" s="20" t="s">
        <v>6</v>
      </c>
      <c r="E16" s="29">
        <v>6</v>
      </c>
      <c r="F16" s="29">
        <v>6</v>
      </c>
      <c r="G16" s="29" t="s">
        <v>13</v>
      </c>
      <c r="H16" s="20" t="s">
        <v>13</v>
      </c>
      <c r="J16" s="35" t="str">
        <f>IF(G16="No Change","N/A",IF(G16="New Tag Required",Lookup!F:F,IF(G16="Remove Old Tag",Lookup!F:F,IF(G16="N/A","N/A",""))))</f>
        <v>N/A</v>
      </c>
      <c r="K16" s="40"/>
      <c r="L16" s="21"/>
      <c r="M16" s="35" t="str">
        <f>IF(H16="No Change","N/A",IF(H16="New Tag Required",Lookup!F:F,IF(H16="Remove Old Sign",Lookup!F:F,IF(H16="N/A","N/A",""))))</f>
        <v>N/A</v>
      </c>
      <c r="N16" s="40"/>
      <c r="O16" s="21"/>
    </row>
    <row r="17" spans="1:15" x14ac:dyDescent="0.25">
      <c r="A17" s="39">
        <v>202</v>
      </c>
      <c r="B17" s="27" t="s">
        <v>100</v>
      </c>
      <c r="C17" s="21" t="s">
        <v>73</v>
      </c>
      <c r="D17" s="20" t="s">
        <v>5</v>
      </c>
      <c r="E17" s="29">
        <v>178</v>
      </c>
      <c r="F17" s="29">
        <v>180</v>
      </c>
      <c r="G17" s="29" t="s">
        <v>13</v>
      </c>
      <c r="H17" s="20" t="s">
        <v>13</v>
      </c>
      <c r="I17" s="21" t="s">
        <v>105</v>
      </c>
      <c r="J17" s="35" t="str">
        <f>IF(G17="No Change","N/A",IF(G17="New Tag Required",Lookup!F:F,IF(G17="Remove Old Tag",Lookup!F:F,IF(G17="N/A","N/A",""))))</f>
        <v>N/A</v>
      </c>
      <c r="K17" s="40"/>
      <c r="L17" s="21"/>
      <c r="M17" s="35" t="str">
        <f>IF(H17="No Change","N/A",IF(H17="New Tag Required",Lookup!F:F,IF(H17="Remove Old Sign",Lookup!F:F,IF(H17="N/A","N/A",""))))</f>
        <v>N/A</v>
      </c>
      <c r="N17" s="40"/>
      <c r="O17" s="21"/>
    </row>
    <row r="18" spans="1:15" x14ac:dyDescent="0.25">
      <c r="A18" s="39">
        <v>204</v>
      </c>
      <c r="B18" s="27" t="s">
        <v>100</v>
      </c>
      <c r="C18" s="21" t="s">
        <v>73</v>
      </c>
      <c r="D18" s="20" t="s">
        <v>5</v>
      </c>
      <c r="E18" s="29">
        <v>182</v>
      </c>
      <c r="F18" s="29">
        <v>183</v>
      </c>
      <c r="G18" s="29" t="s">
        <v>13</v>
      </c>
      <c r="H18" s="20" t="s">
        <v>13</v>
      </c>
      <c r="I18" s="21" t="s">
        <v>105</v>
      </c>
      <c r="J18" s="35" t="str">
        <f>IF(G18="No Change","N/A",IF(G18="New Tag Required",Lookup!F:F,IF(G18="Remove Old Tag",Lookup!F:F,IF(G18="N/A","N/A",""))))</f>
        <v>N/A</v>
      </c>
      <c r="K18" s="40"/>
      <c r="L18" s="21"/>
      <c r="M18" s="35" t="str">
        <f>IF(H18="No Change","N/A",IF(H18="New Tag Required",Lookup!F:F,IF(H18="Remove Old Sign",Lookup!F:F,IF(H18="N/A","N/A",""))))</f>
        <v>N/A</v>
      </c>
      <c r="N18" s="40"/>
      <c r="O18" s="21"/>
    </row>
    <row r="19" spans="1:15" x14ac:dyDescent="0.25">
      <c r="A19" s="39">
        <v>206</v>
      </c>
      <c r="B19" s="27" t="s">
        <v>100</v>
      </c>
      <c r="C19" s="21" t="s">
        <v>49</v>
      </c>
      <c r="D19" s="20" t="s">
        <v>5</v>
      </c>
      <c r="E19" s="29">
        <v>529</v>
      </c>
      <c r="F19" s="29">
        <v>749</v>
      </c>
      <c r="G19" s="29" t="s">
        <v>3</v>
      </c>
      <c r="H19" s="20" t="s">
        <v>13</v>
      </c>
      <c r="I19" s="21" t="s">
        <v>113</v>
      </c>
      <c r="J19" s="35">
        <f>IF(G19="No Change","N/A",IF(G19="New Tag Required",Lookup!F:F,IF(G19="Remove Old Tag",Lookup!F:F,IF(G19="N/A","N/A",""))))</f>
        <v>0</v>
      </c>
      <c r="K19" s="40"/>
      <c r="L19" s="21"/>
      <c r="M19" s="35" t="str">
        <f>IF(H19="No Change","N/A",IF(H19="New Tag Required",Lookup!F:F,IF(H19="Remove Old Sign",Lookup!F:F,IF(H19="N/A","N/A",""))))</f>
        <v>N/A</v>
      </c>
      <c r="N19" s="40"/>
      <c r="O19" s="21"/>
    </row>
    <row r="20" spans="1:15" x14ac:dyDescent="0.25">
      <c r="A20" s="39" t="s">
        <v>85</v>
      </c>
      <c r="B20" s="27" t="s">
        <v>100</v>
      </c>
      <c r="C20" s="21" t="s">
        <v>24</v>
      </c>
      <c r="D20" s="20" t="s">
        <v>5</v>
      </c>
      <c r="E20" s="29">
        <v>0</v>
      </c>
      <c r="F20" s="29">
        <v>68</v>
      </c>
      <c r="G20" s="29" t="s">
        <v>3</v>
      </c>
      <c r="H20" s="20" t="s">
        <v>18</v>
      </c>
      <c r="I20" s="21" t="s">
        <v>106</v>
      </c>
      <c r="J20" s="35">
        <f>IF(G20="No Change","N/A",IF(G20="New Tag Required",Lookup!F:F,IF(G20="Remove Old Tag",Lookup!F:F,IF(G20="N/A","N/A",""))))</f>
        <v>0</v>
      </c>
      <c r="K20" s="40"/>
      <c r="L20" s="21"/>
      <c r="M20" s="35" t="str">
        <f>IF(H20="No Change","N/A",IF(H20="New Tag Required",Lookup!F:F,IF(H20="Remove Old Sign",Lookup!F:F,IF(H20="N/A","N/A",""))))</f>
        <v/>
      </c>
      <c r="N20" s="40"/>
      <c r="O20" s="21"/>
    </row>
    <row r="21" spans="1:15" x14ac:dyDescent="0.25">
      <c r="A21" s="39">
        <v>208</v>
      </c>
      <c r="B21" s="27" t="s">
        <v>100</v>
      </c>
      <c r="C21" s="21" t="s">
        <v>22</v>
      </c>
      <c r="D21" s="20" t="s">
        <v>5</v>
      </c>
      <c r="E21" s="29">
        <v>153</v>
      </c>
      <c r="F21" s="30">
        <v>98</v>
      </c>
      <c r="G21" s="29" t="s">
        <v>3</v>
      </c>
      <c r="H21" s="20" t="s">
        <v>56</v>
      </c>
      <c r="I21" s="21" t="s">
        <v>111</v>
      </c>
      <c r="J21" s="35">
        <f>IF(G21="No Change","N/A",IF(G21="New Tag Required",Lookup!F:F,IF(G21="Remove Old Tag",Lookup!F:F,IF(G21="N/A","N/A",""))))</f>
        <v>0</v>
      </c>
      <c r="K21" s="40"/>
      <c r="L21" s="21"/>
      <c r="M21" s="35" t="str">
        <f>IF(H21="No Change","N/A",IF(H21="New Tag Required",Lookup!F:F,IF(H21="Remove Old Sign",Lookup!F:F,IF(H21="N/A","N/A",""))))</f>
        <v/>
      </c>
      <c r="N21" s="40"/>
      <c r="O21" s="21"/>
    </row>
    <row r="22" spans="1:15" x14ac:dyDescent="0.25">
      <c r="A22" s="39">
        <v>210</v>
      </c>
      <c r="B22" s="27" t="s">
        <v>100</v>
      </c>
      <c r="C22" s="21" t="s">
        <v>73</v>
      </c>
      <c r="D22" s="20" t="s">
        <v>5</v>
      </c>
      <c r="E22" s="29">
        <v>54</v>
      </c>
      <c r="F22" s="29">
        <v>55</v>
      </c>
      <c r="G22" s="29" t="s">
        <v>13</v>
      </c>
      <c r="H22" s="20" t="s">
        <v>13</v>
      </c>
      <c r="J22" s="35" t="str">
        <f>IF(G22="No Change","N/A",IF(G22="New Tag Required",Lookup!F:F,IF(G22="Remove Old Tag",Lookup!F:F,IF(G22="N/A","N/A",""))))</f>
        <v>N/A</v>
      </c>
      <c r="K22" s="40"/>
      <c r="L22" s="21"/>
      <c r="M22" s="35" t="str">
        <f>IF(H22="No Change","N/A",IF(H22="New Tag Required",Lookup!F:F,IF(H22="Remove Old Sign",Lookup!F:F,IF(H22="N/A","N/A",""))))</f>
        <v>N/A</v>
      </c>
      <c r="N22" s="40"/>
      <c r="O22" s="21"/>
    </row>
    <row r="23" spans="1:15" x14ac:dyDescent="0.25">
      <c r="A23" s="39">
        <v>212</v>
      </c>
      <c r="B23" s="27" t="s">
        <v>100</v>
      </c>
      <c r="C23" s="21" t="s">
        <v>49</v>
      </c>
      <c r="D23" s="20" t="s">
        <v>5</v>
      </c>
      <c r="E23" s="29">
        <v>114</v>
      </c>
      <c r="F23" s="29">
        <v>115</v>
      </c>
      <c r="G23" s="29" t="s">
        <v>13</v>
      </c>
      <c r="H23" s="20" t="s">
        <v>13</v>
      </c>
      <c r="J23" s="35" t="str">
        <f>IF(G23="No Change","N/A",IF(G23="New Tag Required",Lookup!F:F,IF(G23="Remove Old Tag",Lookup!F:F,IF(G23="N/A","N/A",""))))</f>
        <v>N/A</v>
      </c>
      <c r="K23" s="41"/>
      <c r="M23" s="35" t="str">
        <f>IF(H23="No Change","N/A",IF(H23="New Tag Required",Lookup!F:F,IF(H23="Remove Old Sign",Lookup!F:F,IF(H23="N/A","N/A",""))))</f>
        <v>N/A</v>
      </c>
      <c r="N23" s="40"/>
      <c r="O23" s="21"/>
    </row>
    <row r="24" spans="1:15" x14ac:dyDescent="0.25">
      <c r="A24" s="39">
        <v>214</v>
      </c>
      <c r="B24" s="27" t="s">
        <v>100</v>
      </c>
      <c r="C24" s="21" t="s">
        <v>49</v>
      </c>
      <c r="D24" s="20" t="s">
        <v>5</v>
      </c>
      <c r="E24" s="29">
        <v>150</v>
      </c>
      <c r="F24" s="29">
        <v>186</v>
      </c>
      <c r="G24" s="29" t="s">
        <v>13</v>
      </c>
      <c r="H24" s="20" t="s">
        <v>13</v>
      </c>
      <c r="J24" s="35" t="str">
        <f>IF(G24="No Change","N/A",IF(G24="New Tag Required",Lookup!F:F,IF(G24="Remove Old Tag",Lookup!F:F,IF(G24="N/A","N/A",""))))</f>
        <v>N/A</v>
      </c>
      <c r="K24" s="41"/>
      <c r="M24" s="35" t="str">
        <f>IF(H24="No Change","N/A",IF(H24="New Tag Required",Lookup!F:F,IF(H24="Remove Old Sign",Lookup!F:F,IF(H24="N/A","N/A",""))))</f>
        <v>N/A</v>
      </c>
      <c r="N24" s="40"/>
      <c r="O24" s="21"/>
    </row>
    <row r="25" spans="1:15" x14ac:dyDescent="0.25">
      <c r="A25" s="39" t="s">
        <v>86</v>
      </c>
      <c r="B25" s="27" t="s">
        <v>100</v>
      </c>
      <c r="C25" s="21" t="s">
        <v>51</v>
      </c>
      <c r="D25" s="20" t="s">
        <v>5</v>
      </c>
      <c r="E25" s="29">
        <v>34</v>
      </c>
      <c r="F25" s="29">
        <v>0</v>
      </c>
      <c r="G25" s="29" t="s">
        <v>13</v>
      </c>
      <c r="H25" s="20" t="s">
        <v>54</v>
      </c>
      <c r="J25" s="35" t="str">
        <f>IF(G25="No Change","N/A",IF(G25="New Tag Required",Lookup!F:F,IF(G25="Remove Old Tag",Lookup!F:F,IF(G25="N/A","N/A",""))))</f>
        <v>N/A</v>
      </c>
      <c r="K25" s="41"/>
      <c r="M25" s="35">
        <f>IF(H25="No Change","N/A",IF(H25="New Tag Required",Lookup!F:F,IF(H25="Remove Old Sign",Lookup!F:F,IF(H25="N/A","N/A",""))))</f>
        <v>0</v>
      </c>
      <c r="N25" s="41"/>
    </row>
    <row r="26" spans="1:15" x14ac:dyDescent="0.25">
      <c r="A26" s="39">
        <v>216</v>
      </c>
      <c r="B26" s="27" t="s">
        <v>100</v>
      </c>
      <c r="C26" s="21" t="s">
        <v>22</v>
      </c>
      <c r="D26" s="20" t="s">
        <v>5</v>
      </c>
      <c r="E26" s="29">
        <v>184</v>
      </c>
      <c r="F26" s="29">
        <v>156</v>
      </c>
      <c r="G26" s="29" t="s">
        <v>13</v>
      </c>
      <c r="H26" s="20" t="s">
        <v>13</v>
      </c>
      <c r="J26" s="35" t="str">
        <f>IF(G26="No Change","N/A",IF(G26="New Tag Required",Lookup!F:F,IF(G26="Remove Old Tag",Lookup!F:F,IF(G26="N/A","N/A",""))))</f>
        <v>N/A</v>
      </c>
      <c r="K26" s="41"/>
      <c r="M26" s="35" t="str">
        <f>IF(H26="No Change","N/A",IF(H26="New Tag Required",Lookup!F:F,IF(H26="Remove Old Sign",Lookup!F:F,IF(H26="N/A","N/A",""))))</f>
        <v>N/A</v>
      </c>
      <c r="N26" s="41"/>
    </row>
    <row r="27" spans="1:15" x14ac:dyDescent="0.25">
      <c r="A27" s="39" t="s">
        <v>87</v>
      </c>
      <c r="B27" s="27" t="s">
        <v>100</v>
      </c>
      <c r="C27" s="21" t="s">
        <v>49</v>
      </c>
      <c r="D27" s="20" t="s">
        <v>5</v>
      </c>
      <c r="E27" s="29">
        <v>34</v>
      </c>
      <c r="F27" s="29">
        <v>35</v>
      </c>
      <c r="G27" s="29" t="s">
        <v>13</v>
      </c>
      <c r="H27" s="20" t="s">
        <v>13</v>
      </c>
      <c r="I27" s="21" t="s">
        <v>107</v>
      </c>
      <c r="J27" s="35" t="str">
        <f>IF(G27="No Change","N/A",IF(G27="New Tag Required",Lookup!F:F,IF(G27="Remove Old Tag",Lookup!F:F,IF(G27="N/A","N/A",""))))</f>
        <v>N/A</v>
      </c>
      <c r="K27" s="41"/>
      <c r="M27" s="35" t="str">
        <f>IF(H27="No Change","N/A",IF(H27="New Tag Required",Lookup!F:F,IF(H27="Remove Old Sign",Lookup!F:F,IF(H27="N/A","N/A",""))))</f>
        <v>N/A</v>
      </c>
      <c r="N27" s="41"/>
    </row>
    <row r="28" spans="1:15" x14ac:dyDescent="0.25">
      <c r="A28" s="39">
        <v>218</v>
      </c>
      <c r="B28" s="27" t="s">
        <v>100</v>
      </c>
      <c r="C28" s="21" t="s">
        <v>22</v>
      </c>
      <c r="D28" s="20" t="s">
        <v>5</v>
      </c>
      <c r="E28" s="29">
        <v>143</v>
      </c>
      <c r="F28" s="29">
        <v>100</v>
      </c>
      <c r="G28" s="29" t="s">
        <v>3</v>
      </c>
      <c r="H28" s="20" t="s">
        <v>13</v>
      </c>
      <c r="J28" s="35">
        <f>IF(G28="No Change","N/A",IF(G28="New Tag Required",Lookup!F:F,IF(G28="Remove Old Tag",Lookup!F:F,IF(G28="N/A","N/A",""))))</f>
        <v>0</v>
      </c>
      <c r="K28" s="41"/>
      <c r="M28" s="35" t="str">
        <f>IF(H28="No Change","N/A",IF(H28="New Tag Required",Lookup!F:F,IF(H28="Remove Old Sign",Lookup!F:F,IF(H28="N/A","N/A",""))))</f>
        <v>N/A</v>
      </c>
      <c r="N28" s="41"/>
    </row>
    <row r="29" spans="1:15" x14ac:dyDescent="0.25">
      <c r="A29" s="28" t="s">
        <v>88</v>
      </c>
      <c r="B29" s="27" t="s">
        <v>100</v>
      </c>
      <c r="C29" s="21" t="s">
        <v>51</v>
      </c>
      <c r="D29" s="20" t="s">
        <v>5</v>
      </c>
      <c r="E29" s="29">
        <v>28</v>
      </c>
      <c r="F29" s="29">
        <v>0</v>
      </c>
      <c r="G29" s="29" t="s">
        <v>13</v>
      </c>
      <c r="H29" s="20" t="s">
        <v>54</v>
      </c>
      <c r="J29" s="35" t="str">
        <f>IF(G29="No Change","N/A",IF(G29="New Tag Required",Lookup!F:F,IF(G29="Remove Old Tag",Lookup!F:F,IF(G29="N/A","N/A",""))))</f>
        <v>N/A</v>
      </c>
      <c r="K29" s="41"/>
      <c r="M29" s="35">
        <f>IF(H29="No Change","N/A",IF(H29="New Tag Required",Lookup!F:F,IF(H29="Remove Old Sign",Lookup!F:F,IF(H29="N/A","N/A",""))))</f>
        <v>0</v>
      </c>
      <c r="N29" s="41"/>
    </row>
    <row r="30" spans="1:15" x14ac:dyDescent="0.25">
      <c r="A30" s="28">
        <v>220</v>
      </c>
      <c r="B30" s="27" t="s">
        <v>100</v>
      </c>
      <c r="C30" s="21" t="s">
        <v>22</v>
      </c>
      <c r="D30" s="20" t="s">
        <v>5</v>
      </c>
      <c r="E30" s="29">
        <v>136</v>
      </c>
      <c r="F30" s="29">
        <v>101</v>
      </c>
      <c r="G30" s="29" t="s">
        <v>3</v>
      </c>
      <c r="H30" s="20" t="s">
        <v>56</v>
      </c>
      <c r="J30" s="35">
        <f>IF(G30="No Change","N/A",IF(G30="New Tag Required",Lookup!F:F,IF(G30="Remove Old Tag",Lookup!F:F,IF(G30="N/A","N/A",""))))</f>
        <v>0</v>
      </c>
      <c r="K30" s="41"/>
      <c r="M30" s="35" t="str">
        <f>IF(H30="No Change","N/A",IF(H30="New Tag Required",Lookup!F:F,IF(H30="Remove Old Sign",Lookup!F:F,IF(H30="N/A","N/A",""))))</f>
        <v/>
      </c>
      <c r="N30" s="41"/>
    </row>
    <row r="31" spans="1:15" x14ac:dyDescent="0.25">
      <c r="A31" s="28">
        <v>222</v>
      </c>
      <c r="B31" s="27" t="s">
        <v>100</v>
      </c>
      <c r="C31" s="21" t="s">
        <v>22</v>
      </c>
      <c r="D31" s="20" t="s">
        <v>5</v>
      </c>
      <c r="E31" s="29">
        <v>438</v>
      </c>
      <c r="F31" s="29">
        <v>303</v>
      </c>
      <c r="G31" s="29" t="s">
        <v>3</v>
      </c>
      <c r="H31" s="20" t="s">
        <v>13</v>
      </c>
      <c r="I31" s="21" t="s">
        <v>112</v>
      </c>
      <c r="J31" s="35">
        <f>IF(G31="No Change","N/A",IF(G31="New Tag Required",Lookup!F:F,IF(G31="Remove Old Tag",Lookup!F:F,IF(G31="N/A","N/A",""))))</f>
        <v>0</v>
      </c>
      <c r="K31" s="41"/>
      <c r="M31" s="35" t="str">
        <f>IF(H31="No Change","N/A",IF(H31="New Tag Required",Lookup!F:F,IF(H31="Remove Old Sign",Lookup!F:F,IF(H31="N/A","N/A",""))))</f>
        <v>N/A</v>
      </c>
      <c r="N31" s="41"/>
    </row>
    <row r="32" spans="1:15" x14ac:dyDescent="0.25">
      <c r="A32" s="28">
        <v>224</v>
      </c>
      <c r="B32" s="27" t="s">
        <v>100</v>
      </c>
      <c r="C32" s="21" t="s">
        <v>22</v>
      </c>
      <c r="D32" s="20" t="s">
        <v>5</v>
      </c>
      <c r="E32" s="29">
        <v>116</v>
      </c>
      <c r="F32" s="29">
        <v>96</v>
      </c>
      <c r="G32" s="29" t="s">
        <v>3</v>
      </c>
      <c r="H32" s="20" t="s">
        <v>18</v>
      </c>
      <c r="J32" s="35">
        <f>IF(G32="No Change","N/A",IF(G32="New Tag Required",Lookup!F:F,IF(G32="Remove Old Tag",Lookup!F:F,IF(G32="N/A","N/A",""))))</f>
        <v>0</v>
      </c>
      <c r="K32" s="41"/>
      <c r="M32" s="35" t="str">
        <f>IF(H32="No Change","N/A",IF(H32="New Tag Required",Lookup!F:F,IF(H32="Remove Old Sign",Lookup!F:F,IF(H32="N/A","N/A",""))))</f>
        <v/>
      </c>
      <c r="N32" s="41"/>
    </row>
    <row r="33" spans="1:14" x14ac:dyDescent="0.25">
      <c r="A33" s="28">
        <v>226</v>
      </c>
      <c r="B33" s="27" t="s">
        <v>100</v>
      </c>
      <c r="C33" s="21" t="s">
        <v>49</v>
      </c>
      <c r="D33" s="20" t="s">
        <v>5</v>
      </c>
      <c r="E33" s="29">
        <v>64</v>
      </c>
      <c r="F33" s="29">
        <v>65</v>
      </c>
      <c r="G33" s="29" t="s">
        <v>13</v>
      </c>
      <c r="H33" s="29" t="s">
        <v>13</v>
      </c>
      <c r="J33" s="35" t="str">
        <f>IF(G33="No Change","N/A",IF(G33="New Tag Required",Lookup!F:F,IF(G33="Remove Old Tag",Lookup!F:F,IF(G33="N/A","N/A",""))))</f>
        <v>N/A</v>
      </c>
      <c r="K33" s="41"/>
      <c r="M33" s="35" t="str">
        <f>IF(H33="No Change","N/A",IF(H33="New Tag Required",Lookup!F:F,IF(H33="Remove Old Sign",Lookup!F:F,IF(H33="N/A","N/A",""))))</f>
        <v>N/A</v>
      </c>
      <c r="N33" s="41"/>
    </row>
    <row r="34" spans="1:14" x14ac:dyDescent="0.25">
      <c r="A34" s="28">
        <v>228</v>
      </c>
      <c r="B34" s="27" t="s">
        <v>100</v>
      </c>
      <c r="C34" s="21" t="s">
        <v>22</v>
      </c>
      <c r="D34" s="20" t="s">
        <v>5</v>
      </c>
      <c r="E34" s="29">
        <v>165</v>
      </c>
      <c r="F34" s="29">
        <v>120</v>
      </c>
      <c r="G34" s="29" t="s">
        <v>3</v>
      </c>
      <c r="H34" s="20" t="s">
        <v>56</v>
      </c>
      <c r="J34" s="35">
        <f>IF(G34="No Change","N/A",IF(G34="New Tag Required",Lookup!F:F,IF(G34="Remove Old Tag",Lookup!F:F,IF(G34="N/A","N/A",""))))</f>
        <v>0</v>
      </c>
      <c r="M34" s="35" t="str">
        <f>IF(H34="No Change","N/A",IF(H34="New Tag Required",Lookup!F:F,IF(H34="Remove Old Sign",Lookup!F:F,IF(H34="N/A","N/A",""))))</f>
        <v/>
      </c>
    </row>
    <row r="35" spans="1:14" x14ac:dyDescent="0.25">
      <c r="A35" s="28" t="s">
        <v>89</v>
      </c>
      <c r="B35" s="27" t="s">
        <v>100</v>
      </c>
      <c r="C35" s="21" t="s">
        <v>49</v>
      </c>
      <c r="D35" s="20" t="s">
        <v>5</v>
      </c>
      <c r="E35" s="29">
        <v>46</v>
      </c>
      <c r="F35" s="29">
        <v>94</v>
      </c>
      <c r="G35" s="29" t="s">
        <v>3</v>
      </c>
      <c r="H35" s="20" t="s">
        <v>56</v>
      </c>
      <c r="J35" s="35">
        <f>IF(G35="No Change","N/A",IF(G35="New Tag Required",Lookup!F:F,IF(G35="Remove Old Tag",Lookup!F:F,IF(G35="N/A","N/A",""))))</f>
        <v>0</v>
      </c>
      <c r="M35" s="35" t="str">
        <f>IF(H35="No Change","N/A",IF(H35="New Tag Required",Lookup!F:F,IF(H35="Remove Old Sign",Lookup!F:F,IF(H35="N/A","N/A",""))))</f>
        <v/>
      </c>
    </row>
    <row r="36" spans="1:14" x14ac:dyDescent="0.25">
      <c r="A36" s="28">
        <v>230</v>
      </c>
      <c r="B36" s="27" t="s">
        <v>100</v>
      </c>
      <c r="C36" s="21" t="s">
        <v>73</v>
      </c>
      <c r="D36" s="20" t="s">
        <v>5</v>
      </c>
      <c r="E36" s="29">
        <v>53</v>
      </c>
      <c r="F36" s="29">
        <v>54</v>
      </c>
      <c r="G36" s="29" t="s">
        <v>13</v>
      </c>
      <c r="H36" s="29" t="s">
        <v>13</v>
      </c>
      <c r="J36" s="35" t="str">
        <f>IF(G36="No Change","N/A",IF(G36="New Tag Required",Lookup!F:F,IF(G36="Remove Old Tag",Lookup!F:F,IF(G36="N/A","N/A",""))))</f>
        <v>N/A</v>
      </c>
      <c r="M36" s="35" t="str">
        <f>IF(H36="No Change","N/A",IF(H36="New Tag Required",Lookup!F:F,IF(H36="Remove Old Sign",Lookup!F:F,IF(H36="N/A","N/A",""))))</f>
        <v>N/A</v>
      </c>
    </row>
    <row r="37" spans="1:14" x14ac:dyDescent="0.25">
      <c r="A37" s="28">
        <v>232</v>
      </c>
      <c r="B37" s="27" t="s">
        <v>100</v>
      </c>
      <c r="C37" s="21" t="s">
        <v>73</v>
      </c>
      <c r="D37" s="20" t="s">
        <v>5</v>
      </c>
      <c r="E37" s="29">
        <v>117</v>
      </c>
      <c r="F37" s="29">
        <v>116</v>
      </c>
      <c r="G37" s="29" t="s">
        <v>13</v>
      </c>
      <c r="H37" s="29" t="s">
        <v>13</v>
      </c>
      <c r="J37" s="35" t="str">
        <f>IF(G37="No Change","N/A",IF(G37="New Tag Required",Lookup!F:F,IF(G37="Remove Old Tag",Lookup!F:F,IF(G37="N/A","N/A",""))))</f>
        <v>N/A</v>
      </c>
      <c r="M37" s="35" t="str">
        <f>IF(H37="No Change","N/A",IF(H37="New Tag Required",Lookup!F:F,IF(H37="Remove Old Sign",Lookup!F:F,IF(H37="N/A","N/A",""))))</f>
        <v>N/A</v>
      </c>
    </row>
    <row r="38" spans="1:14" x14ac:dyDescent="0.25">
      <c r="A38" s="28">
        <v>234</v>
      </c>
      <c r="B38" s="27" t="s">
        <v>100</v>
      </c>
      <c r="C38" s="21" t="s">
        <v>73</v>
      </c>
      <c r="D38" s="20" t="s">
        <v>5</v>
      </c>
      <c r="E38" s="29">
        <v>56</v>
      </c>
      <c r="F38" s="29">
        <v>57</v>
      </c>
      <c r="G38" s="29" t="s">
        <v>13</v>
      </c>
      <c r="H38" s="29" t="s">
        <v>13</v>
      </c>
      <c r="J38" s="35" t="str">
        <f>IF(G38="No Change","N/A",IF(G38="New Tag Required",Lookup!F:F,IF(G38="Remove Old Tag",Lookup!F:F,IF(G38="N/A","N/A",""))))</f>
        <v>N/A</v>
      </c>
      <c r="M38" s="35" t="str">
        <f>IF(H38="No Change","N/A",IF(H38="New Tag Required",Lookup!F:F,IF(H38="Remove Old Sign",Lookup!F:F,IF(H38="N/A","N/A",""))))</f>
        <v>N/A</v>
      </c>
    </row>
    <row r="39" spans="1:14" x14ac:dyDescent="0.25">
      <c r="A39" s="28">
        <v>236</v>
      </c>
      <c r="B39" s="27" t="s">
        <v>100</v>
      </c>
      <c r="C39" s="21" t="s">
        <v>30</v>
      </c>
      <c r="D39" s="20" t="s">
        <v>6</v>
      </c>
      <c r="E39" s="29">
        <v>83</v>
      </c>
      <c r="F39" s="29">
        <v>83</v>
      </c>
      <c r="G39" s="29" t="s">
        <v>13</v>
      </c>
      <c r="H39" s="29" t="s">
        <v>13</v>
      </c>
      <c r="J39" s="35" t="str">
        <f>IF(G39="No Change","N/A",IF(G39="New Tag Required",Lookup!F:F,IF(G39="Remove Old Tag",Lookup!F:F,IF(G39="N/A","N/A",""))))</f>
        <v>N/A</v>
      </c>
      <c r="M39" s="35" t="str">
        <f>IF(H39="No Change","N/A",IF(H39="New Tag Required",Lookup!F:F,IF(H39="Remove Old Sign",Lookup!F:F,IF(H39="N/A","N/A",""))))</f>
        <v>N/A</v>
      </c>
    </row>
    <row r="40" spans="1:14" x14ac:dyDescent="0.25">
      <c r="A40" s="28">
        <v>238</v>
      </c>
      <c r="B40" s="27" t="s">
        <v>100</v>
      </c>
      <c r="C40" s="21" t="s">
        <v>30</v>
      </c>
      <c r="D40" s="20" t="s">
        <v>6</v>
      </c>
      <c r="E40" s="29">
        <v>78</v>
      </c>
      <c r="F40" s="29">
        <v>78</v>
      </c>
      <c r="G40" s="29" t="s">
        <v>13</v>
      </c>
      <c r="H40" s="29" t="s">
        <v>13</v>
      </c>
      <c r="J40" s="35" t="str">
        <f>IF(G40="No Change","N/A",IF(G40="New Tag Required",Lookup!F:F,IF(G40="Remove Old Tag",Lookup!F:F,IF(G40="N/A","N/A",""))))</f>
        <v>N/A</v>
      </c>
      <c r="M40" s="35" t="str">
        <f>IF(H40="No Change","N/A",IF(H40="New Tag Required",Lookup!F:F,IF(H40="Remove Old Sign",Lookup!F:F,IF(H40="N/A","N/A",""))))</f>
        <v>N/A</v>
      </c>
    </row>
    <row r="41" spans="1:14" x14ac:dyDescent="0.25">
      <c r="A41" s="28">
        <v>240</v>
      </c>
      <c r="B41" s="27" t="s">
        <v>100</v>
      </c>
      <c r="C41" s="21" t="s">
        <v>73</v>
      </c>
      <c r="D41" s="20" t="s">
        <v>5</v>
      </c>
      <c r="E41" s="29">
        <v>87</v>
      </c>
      <c r="F41" s="29">
        <v>86</v>
      </c>
      <c r="G41" s="29" t="s">
        <v>13</v>
      </c>
      <c r="H41" s="29" t="s">
        <v>13</v>
      </c>
      <c r="J41" s="35" t="str">
        <f>IF(G41="No Change","N/A",IF(G41="New Tag Required",Lookup!F:F,IF(G41="Remove Old Tag",Lookup!F:F,IF(G41="N/A","N/A",""))))</f>
        <v>N/A</v>
      </c>
      <c r="M41" s="35" t="str">
        <f>IF(H41="No Change","N/A",IF(H41="New Tag Required",Lookup!F:F,IF(H41="Remove Old Sign",Lookup!F:F,IF(H41="N/A","N/A",""))))</f>
        <v>N/A</v>
      </c>
    </row>
    <row r="42" spans="1:14" x14ac:dyDescent="0.25">
      <c r="A42" s="28">
        <v>242</v>
      </c>
      <c r="B42" s="27" t="s">
        <v>100</v>
      </c>
      <c r="C42" s="21" t="s">
        <v>22</v>
      </c>
      <c r="D42" s="20" t="s">
        <v>5</v>
      </c>
      <c r="E42" s="29">
        <v>142</v>
      </c>
      <c r="F42" s="29">
        <v>139</v>
      </c>
      <c r="G42" s="29" t="s">
        <v>13</v>
      </c>
      <c r="H42" s="29" t="s">
        <v>13</v>
      </c>
      <c r="J42" s="35" t="str">
        <f>IF(G42="No Change","N/A",IF(G42="New Tag Required",Lookup!F:F,IF(G42="Remove Old Tag",Lookup!F:F,IF(G42="N/A","N/A",""))))</f>
        <v>N/A</v>
      </c>
      <c r="M42" s="35" t="str">
        <f>IF(H42="No Change","N/A",IF(H42="New Tag Required",Lookup!F:F,IF(H42="Remove Old Sign",Lookup!F:F,IF(H42="N/A","N/A",""))))</f>
        <v>N/A</v>
      </c>
    </row>
    <row r="43" spans="1:14" x14ac:dyDescent="0.25">
      <c r="A43" s="28">
        <v>244</v>
      </c>
      <c r="B43" s="27" t="s">
        <v>100</v>
      </c>
      <c r="C43" s="21" t="s">
        <v>22</v>
      </c>
      <c r="D43" s="20" t="s">
        <v>5</v>
      </c>
      <c r="E43" s="64">
        <v>100</v>
      </c>
      <c r="F43" s="32">
        <v>99</v>
      </c>
      <c r="G43" s="29" t="s">
        <v>13</v>
      </c>
      <c r="H43" s="29" t="s">
        <v>13</v>
      </c>
      <c r="J43" s="35" t="str">
        <f>IF(G43="No Change","N/A",IF(G43="New Tag Required",Lookup!F:F,IF(G43="Remove Old Tag",Lookup!F:F,IF(G43="N/A","N/A",""))))</f>
        <v>N/A</v>
      </c>
      <c r="M43" s="35" t="str">
        <f>IF(H43="No Change","N/A",IF(H43="New Tag Required",Lookup!F:F,IF(H43="Remove Old Sign",Lookup!F:F,IF(H43="N/A","N/A",""))))</f>
        <v>N/A</v>
      </c>
    </row>
    <row r="44" spans="1:14" x14ac:dyDescent="0.25">
      <c r="A44" s="31">
        <v>250</v>
      </c>
      <c r="B44" s="27" t="s">
        <v>100</v>
      </c>
      <c r="C44" s="21" t="s">
        <v>22</v>
      </c>
      <c r="D44" s="20" t="s">
        <v>5</v>
      </c>
      <c r="E44" s="29">
        <v>336</v>
      </c>
      <c r="F44" s="32">
        <v>259</v>
      </c>
      <c r="G44" s="29" t="s">
        <v>3</v>
      </c>
      <c r="H44" s="29" t="s">
        <v>13</v>
      </c>
      <c r="I44" s="21" t="s">
        <v>108</v>
      </c>
      <c r="J44" s="35">
        <f>IF(G44="No Change","N/A",IF(G44="New Tag Required",Lookup!F:F,IF(G44="Remove Old Tag",Lookup!F:F,IF(G44="N/A","N/A",""))))</f>
        <v>0</v>
      </c>
      <c r="M44" s="35" t="str">
        <f>IF(H44="No Change","N/A",IF(H44="New Tag Required",Lookup!F:F,IF(H44="Remove Old Sign",Lookup!F:F,IF(H44="N/A","N/A",""))))</f>
        <v>N/A</v>
      </c>
    </row>
    <row r="45" spans="1:14" x14ac:dyDescent="0.25">
      <c r="A45" s="31">
        <v>252</v>
      </c>
      <c r="B45" s="27" t="s">
        <v>100</v>
      </c>
      <c r="C45" s="21" t="s">
        <v>49</v>
      </c>
      <c r="D45" s="20" t="s">
        <v>5</v>
      </c>
      <c r="E45" s="29">
        <v>56</v>
      </c>
      <c r="F45" s="33">
        <v>88</v>
      </c>
      <c r="G45" s="29" t="s">
        <v>13</v>
      </c>
      <c r="H45" s="29" t="s">
        <v>13</v>
      </c>
      <c r="J45" s="35" t="str">
        <f>IF(G45="No Change","N/A",IF(G45="New Tag Required",Lookup!F:F,IF(G45="Remove Old Tag",Lookup!F:F,IF(G45="N/A","N/A",""))))</f>
        <v>N/A</v>
      </c>
      <c r="M45" s="35" t="str">
        <f>IF(H45="No Change","N/A",IF(H45="New Tag Required",Lookup!F:F,IF(H45="Remove Old Sign",Lookup!F:F,IF(H45="N/A","N/A",""))))</f>
        <v>N/A</v>
      </c>
    </row>
    <row r="46" spans="1:14" x14ac:dyDescent="0.25">
      <c r="A46" s="31">
        <v>254</v>
      </c>
      <c r="B46" s="27" t="s">
        <v>100</v>
      </c>
      <c r="C46" s="21" t="s">
        <v>22</v>
      </c>
      <c r="D46" s="20" t="s">
        <v>5</v>
      </c>
      <c r="E46" s="29">
        <v>171</v>
      </c>
      <c r="F46" s="32">
        <v>65</v>
      </c>
      <c r="G46" s="29" t="s">
        <v>3</v>
      </c>
      <c r="H46" s="20" t="s">
        <v>13</v>
      </c>
      <c r="J46" s="35">
        <f>IF(G46="No Change","N/A",IF(G46="New Tag Required",Lookup!F:F,IF(G46="Remove Old Tag",Lookup!F:F,IF(G46="N/A","N/A",""))))</f>
        <v>0</v>
      </c>
      <c r="M46" s="35" t="str">
        <f>IF(H46="No Change","N/A",IF(H46="New Tag Required",Lookup!F:F,IF(H46="Remove Old Sign",Lookup!F:F,IF(H46="N/A","N/A",""))))</f>
        <v>N/A</v>
      </c>
    </row>
    <row r="47" spans="1:14" x14ac:dyDescent="0.25">
      <c r="A47" s="28" t="s">
        <v>90</v>
      </c>
      <c r="B47" s="27" t="s">
        <v>100</v>
      </c>
      <c r="C47" s="21" t="s">
        <v>51</v>
      </c>
      <c r="D47" s="20" t="s">
        <v>5</v>
      </c>
      <c r="E47" s="29">
        <v>51</v>
      </c>
      <c r="F47" s="32">
        <v>0</v>
      </c>
      <c r="G47" s="29" t="s">
        <v>13</v>
      </c>
      <c r="H47" s="20" t="s">
        <v>54</v>
      </c>
      <c r="J47" s="35" t="str">
        <f>IF(G47="No Change","N/A",IF(G47="New Tag Required",Lookup!F:F,IF(G47="Remove Old Tag",Lookup!F:F,IF(G47="N/A","N/A",""))))</f>
        <v>N/A</v>
      </c>
      <c r="M47" s="35">
        <f>IF(H47="No Change","N/A",IF(H47="New Tag Required",Lookup!F:F,IF(H47="Remove Old Sign",Lookup!F:F,IF(H47="N/A","N/A",""))))</f>
        <v>0</v>
      </c>
    </row>
    <row r="48" spans="1:14" x14ac:dyDescent="0.25">
      <c r="A48" s="28">
        <v>256</v>
      </c>
      <c r="B48" s="27" t="s">
        <v>100</v>
      </c>
      <c r="C48" s="21" t="s">
        <v>73</v>
      </c>
      <c r="D48" s="20" t="s">
        <v>5</v>
      </c>
      <c r="E48" s="29">
        <v>89</v>
      </c>
      <c r="F48" s="29">
        <v>88</v>
      </c>
      <c r="G48" s="29" t="s">
        <v>13</v>
      </c>
      <c r="H48" s="29" t="s">
        <v>13</v>
      </c>
      <c r="J48" s="35" t="str">
        <f>IF(G48="No Change","N/A",IF(G48="New Tag Required",Lookup!F:F,IF(G48="Remove Old Tag",Lookup!F:F,IF(G48="N/A","N/A",""))))</f>
        <v>N/A</v>
      </c>
      <c r="M48" s="35" t="str">
        <f>IF(H48="No Change","N/A",IF(H48="New Tag Required",Lookup!F:F,IF(H48="Remove Old Sign",Lookup!F:F,IF(H48="N/A","N/A",""))))</f>
        <v>N/A</v>
      </c>
    </row>
    <row r="49" spans="1:13" x14ac:dyDescent="0.25">
      <c r="A49" s="34" t="s">
        <v>91</v>
      </c>
      <c r="B49" s="27" t="s">
        <v>100</v>
      </c>
      <c r="C49" s="21" t="s">
        <v>51</v>
      </c>
      <c r="D49" s="20" t="s">
        <v>5</v>
      </c>
      <c r="E49" s="29">
        <v>175</v>
      </c>
      <c r="F49" s="29">
        <v>0</v>
      </c>
      <c r="G49" s="29" t="s">
        <v>13</v>
      </c>
      <c r="H49" s="20" t="s">
        <v>54</v>
      </c>
      <c r="J49" s="35" t="str">
        <f>IF(G49="No Change","N/A",IF(G49="New Tag Required",Lookup!F:F,IF(G49="Remove Old Tag",Lookup!F:F,IF(G49="N/A","N/A",""))))</f>
        <v>N/A</v>
      </c>
      <c r="M49" s="35">
        <f>IF(H49="No Change","N/A",IF(H49="New Tag Required",Lookup!F:F,IF(H49="Remove Old Sign",Lookup!F:F,IF(H49="N/A","N/A",""))))</f>
        <v>0</v>
      </c>
    </row>
    <row r="50" spans="1:13" x14ac:dyDescent="0.25">
      <c r="A50" s="34">
        <v>258</v>
      </c>
      <c r="B50" s="27" t="s">
        <v>100</v>
      </c>
      <c r="C50" s="21" t="s">
        <v>24</v>
      </c>
      <c r="D50" s="20" t="s">
        <v>5</v>
      </c>
      <c r="E50" s="29">
        <v>0</v>
      </c>
      <c r="F50" s="29">
        <v>44</v>
      </c>
      <c r="G50" s="29" t="s">
        <v>3</v>
      </c>
      <c r="H50" s="20" t="s">
        <v>13</v>
      </c>
      <c r="J50" s="35"/>
      <c r="M50" s="35"/>
    </row>
    <row r="51" spans="1:13" x14ac:dyDescent="0.25">
      <c r="A51" s="34">
        <v>260</v>
      </c>
      <c r="B51" s="27" t="s">
        <v>100</v>
      </c>
      <c r="C51" s="21" t="s">
        <v>30</v>
      </c>
      <c r="D51" s="20" t="s">
        <v>6</v>
      </c>
      <c r="E51" s="29">
        <v>68</v>
      </c>
      <c r="F51" s="29">
        <v>68</v>
      </c>
      <c r="G51" s="29" t="s">
        <v>13</v>
      </c>
      <c r="H51" s="29" t="s">
        <v>13</v>
      </c>
      <c r="J51" s="35" t="str">
        <f>IF(G51="No Change","N/A",IF(G51="New Tag Required",Lookup!F:F,IF(G51="Remove Old Tag",Lookup!F:F,IF(G51="N/A","N/A",""))))</f>
        <v>N/A</v>
      </c>
      <c r="M51" s="35" t="str">
        <f>IF(H51="No Change","N/A",IF(H51="New Tag Required",Lookup!F:F,IF(H51="Remove Old Sign",Lookup!F:F,IF(H51="N/A","N/A",""))))</f>
        <v>N/A</v>
      </c>
    </row>
    <row r="52" spans="1:13" x14ac:dyDescent="0.25">
      <c r="A52" s="34">
        <v>262</v>
      </c>
      <c r="B52" s="27" t="s">
        <v>100</v>
      </c>
      <c r="C52" s="21" t="s">
        <v>30</v>
      </c>
      <c r="D52" s="20" t="s">
        <v>6</v>
      </c>
      <c r="E52" s="29">
        <v>86</v>
      </c>
      <c r="F52" s="29">
        <v>86</v>
      </c>
      <c r="G52" s="29" t="s">
        <v>3</v>
      </c>
      <c r="H52" s="29" t="s">
        <v>13</v>
      </c>
      <c r="J52" s="35">
        <f>IF(G52="No Change","N/A",IF(G52="New Tag Required",Lookup!F:F,IF(G52="Remove Old Tag",Lookup!F:F,IF(G52="N/A","N/A",""))))</f>
        <v>0</v>
      </c>
      <c r="M52" s="35" t="str">
        <f>IF(H52="No Change","N/A",IF(H52="New Tag Required",Lookup!F:F,IF(H52="Remove Old Sign",Lookup!F:F,IF(H52="N/A","N/A",""))))</f>
        <v>N/A</v>
      </c>
    </row>
    <row r="53" spans="1:13" x14ac:dyDescent="0.25">
      <c r="A53" s="34">
        <v>264</v>
      </c>
      <c r="B53" s="27" t="s">
        <v>100</v>
      </c>
      <c r="C53" s="21" t="s">
        <v>49</v>
      </c>
      <c r="D53" s="20" t="s">
        <v>5</v>
      </c>
      <c r="E53" s="29">
        <v>69</v>
      </c>
      <c r="F53" s="30">
        <v>176</v>
      </c>
      <c r="G53" s="29" t="s">
        <v>3</v>
      </c>
      <c r="H53" s="29" t="s">
        <v>13</v>
      </c>
      <c r="I53" s="21" t="s">
        <v>111</v>
      </c>
      <c r="J53" s="35">
        <f>IF(G53="No Change","N/A",IF(G53="New Tag Required",Lookup!F:F,IF(G53="Remove Old Tag",Lookup!F:F,IF(G53="N/A","N/A",""))))</f>
        <v>0</v>
      </c>
      <c r="M53" s="35" t="str">
        <f>IF(H53="No Change","N/A",IF(H53="New Tag Required",Lookup!F:F,IF(H53="Remove Old Sign",Lookup!F:F,IF(H53="N/A","N/A",""))))</f>
        <v>N/A</v>
      </c>
    </row>
    <row r="54" spans="1:13" x14ac:dyDescent="0.25">
      <c r="A54" s="34">
        <v>266</v>
      </c>
      <c r="B54" s="27" t="s">
        <v>100</v>
      </c>
      <c r="C54" s="21" t="s">
        <v>30</v>
      </c>
      <c r="D54" s="20" t="s">
        <v>6</v>
      </c>
      <c r="E54" s="29">
        <v>102</v>
      </c>
      <c r="F54" s="29">
        <v>102</v>
      </c>
      <c r="G54" s="29" t="s">
        <v>13</v>
      </c>
      <c r="H54" s="29" t="s">
        <v>13</v>
      </c>
      <c r="J54" s="35" t="str">
        <f>IF(G54="No Change","N/A",IF(G54="New Tag Required",Lookup!F:F,IF(G54="Remove Old Tag",Lookup!F:F,IF(G54="N/A","N/A",""))))</f>
        <v>N/A</v>
      </c>
      <c r="M54" s="35" t="str">
        <f>IF(H54="No Change","N/A",IF(H54="New Tag Required",Lookup!F:F,IF(H54="Remove Old Sign",Lookup!F:F,IF(H54="N/A","N/A",""))))</f>
        <v>N/A</v>
      </c>
    </row>
    <row r="55" spans="1:13" x14ac:dyDescent="0.25">
      <c r="A55" s="34">
        <v>268</v>
      </c>
      <c r="B55" s="27" t="s">
        <v>100</v>
      </c>
      <c r="C55" s="21" t="s">
        <v>30</v>
      </c>
      <c r="D55" s="20" t="s">
        <v>6</v>
      </c>
      <c r="E55" s="58" t="s">
        <v>103</v>
      </c>
      <c r="F55" s="29">
        <v>83</v>
      </c>
      <c r="G55" s="29" t="s">
        <v>13</v>
      </c>
      <c r="H55" s="29" t="s">
        <v>13</v>
      </c>
      <c r="J55" s="35" t="str">
        <f>IF(G55="No Change","N/A",IF(G55="New Tag Required",Lookup!F:F,IF(G55="Remove Old Tag",Lookup!F:F,IF(G55="N/A","N/A",""))))</f>
        <v>N/A</v>
      </c>
      <c r="M55" s="35" t="str">
        <f>IF(H55="No Change","N/A",IF(H55="New Tag Required",Lookup!F:F,IF(H55="Remove Old Sign",Lookup!F:F,IF(H55="N/A","N/A",""))))</f>
        <v>N/A</v>
      </c>
    </row>
    <row r="56" spans="1:13" x14ac:dyDescent="0.25">
      <c r="A56" s="34">
        <v>270</v>
      </c>
      <c r="B56" s="27" t="s">
        <v>100</v>
      </c>
      <c r="C56" s="21" t="s">
        <v>73</v>
      </c>
      <c r="D56" s="20" t="s">
        <v>5</v>
      </c>
      <c r="E56" s="29">
        <v>98</v>
      </c>
      <c r="F56" s="29">
        <v>97</v>
      </c>
      <c r="G56" s="29" t="s">
        <v>13</v>
      </c>
      <c r="H56" s="29" t="s">
        <v>13</v>
      </c>
      <c r="J56" s="35" t="str">
        <f>IF(G56="No Change","N/A",IF(G56="New Tag Required",Lookup!F:F,IF(G56="Remove Old Tag",Lookup!F:F,IF(G56="N/A","N/A",""))))</f>
        <v>N/A</v>
      </c>
      <c r="M56" s="35" t="str">
        <f>IF(H56="No Change","N/A",IF(H56="New Tag Required",Lookup!F:F,IF(H56="Remove Old Sign",Lookup!F:F,IF(H56="N/A","N/A",""))))</f>
        <v>N/A</v>
      </c>
    </row>
    <row r="57" spans="1:13" x14ac:dyDescent="0.25">
      <c r="A57" s="34">
        <v>272</v>
      </c>
      <c r="B57" s="27" t="s">
        <v>100</v>
      </c>
      <c r="C57" s="21" t="s">
        <v>49</v>
      </c>
      <c r="D57" s="20" t="s">
        <v>5</v>
      </c>
      <c r="E57" s="20">
        <v>76</v>
      </c>
      <c r="F57" s="20">
        <v>97</v>
      </c>
      <c r="G57" s="29" t="s">
        <v>13</v>
      </c>
      <c r="H57" s="29" t="s">
        <v>13</v>
      </c>
      <c r="J57" s="35" t="str">
        <f>IF(G57="No Change","N/A",IF(G57="New Tag Required",Lookup!F:F,IF(G57="Remove Old Tag",Lookup!F:F,IF(G57="N/A","N/A",""))))</f>
        <v>N/A</v>
      </c>
      <c r="M57" s="35" t="str">
        <f>IF(H57="No Change","N/A",IF(H57="New Tag Required",Lookup!F:F,IF(H57="Remove Old Sign",Lookup!F:F,IF(H57="N/A","N/A",""))))</f>
        <v>N/A</v>
      </c>
    </row>
    <row r="58" spans="1:13" x14ac:dyDescent="0.25">
      <c r="A58" s="34">
        <v>274</v>
      </c>
      <c r="B58" s="27" t="s">
        <v>100</v>
      </c>
      <c r="C58" s="21" t="s">
        <v>51</v>
      </c>
      <c r="D58" s="20" t="s">
        <v>5</v>
      </c>
      <c r="E58" s="20">
        <v>78</v>
      </c>
      <c r="F58" s="20">
        <v>0</v>
      </c>
      <c r="G58" s="29" t="s">
        <v>3</v>
      </c>
      <c r="H58" s="20" t="s">
        <v>54</v>
      </c>
      <c r="I58" s="21" t="s">
        <v>109</v>
      </c>
      <c r="J58" s="35">
        <f>IF(G58="No Change","N/A",IF(G58="New Tag Required",Lookup!F:F,IF(G58="Remove Old Tag",Lookup!F:F,IF(G58="N/A","N/A",""))))</f>
        <v>0</v>
      </c>
      <c r="M58" s="35">
        <f>IF(H58="No Change","N/A",IF(H58="New Tag Required",Lookup!F:F,IF(H58="Remove Old Sign",Lookup!F:F,IF(H58="N/A","N/A",""))))</f>
        <v>0</v>
      </c>
    </row>
    <row r="59" spans="1:13" x14ac:dyDescent="0.25">
      <c r="A59" s="34">
        <v>276</v>
      </c>
      <c r="B59" s="27" t="s">
        <v>100</v>
      </c>
      <c r="C59" s="21" t="s">
        <v>49</v>
      </c>
      <c r="D59" s="20" t="s">
        <v>5</v>
      </c>
      <c r="E59" s="20">
        <v>270</v>
      </c>
      <c r="F59" s="20">
        <v>298</v>
      </c>
      <c r="G59" s="29" t="s">
        <v>3</v>
      </c>
      <c r="H59" s="29" t="s">
        <v>13</v>
      </c>
      <c r="J59" s="35">
        <f>IF(G59="No Change","N/A",IF(G59="New Tag Required",Lookup!F:F,IF(G59="Remove Old Tag",Lookup!F:F,IF(G59="N/A","N/A",""))))</f>
        <v>0</v>
      </c>
      <c r="M59" s="35" t="str">
        <f>IF(H59="No Change","N/A",IF(H59="New Tag Required",Lookup!F:F,IF(H59="Remove Old Sign",Lookup!F:F,IF(H59="N/A","N/A",""))))</f>
        <v>N/A</v>
      </c>
    </row>
    <row r="60" spans="1:13" x14ac:dyDescent="0.25">
      <c r="A60" s="28" t="s">
        <v>92</v>
      </c>
      <c r="B60" s="27" t="s">
        <v>100</v>
      </c>
      <c r="C60" s="21" t="s">
        <v>49</v>
      </c>
      <c r="D60" s="20" t="s">
        <v>5</v>
      </c>
      <c r="E60" s="20">
        <v>34</v>
      </c>
      <c r="F60" s="20">
        <v>85</v>
      </c>
      <c r="G60" s="29" t="s">
        <v>13</v>
      </c>
      <c r="H60" s="29" t="s">
        <v>13</v>
      </c>
      <c r="J60" s="35" t="str">
        <f>IF(G60="No Change","N/A",IF(G60="New Tag Required",Lookup!F:F,IF(G60="Remove Old Tag",Lookup!F:F,IF(G60="N/A","N/A",""))))</f>
        <v>N/A</v>
      </c>
      <c r="M60" s="35" t="str">
        <f>IF(H60="No Change","N/A",IF(H60="New Tag Required",Lookup!F:F,IF(H60="Remove Old Sign",Lookup!F:F,IF(H60="N/A","N/A",""))))</f>
        <v>N/A</v>
      </c>
    </row>
    <row r="61" spans="1:13" x14ac:dyDescent="0.25">
      <c r="A61" s="28" t="s">
        <v>93</v>
      </c>
      <c r="B61" s="27" t="s">
        <v>100</v>
      </c>
      <c r="C61" s="21" t="s">
        <v>51</v>
      </c>
      <c r="D61" s="20" t="s">
        <v>5</v>
      </c>
      <c r="E61" s="20">
        <v>35</v>
      </c>
      <c r="F61" s="20">
        <v>0</v>
      </c>
      <c r="G61" s="29" t="s">
        <v>13</v>
      </c>
      <c r="H61" s="20" t="s">
        <v>54</v>
      </c>
      <c r="J61" s="35" t="str">
        <f>IF(G61="No Change","N/A",IF(G61="New Tag Required",Lookup!F:F,IF(G61="Remove Old Tag",Lookup!F:F,IF(G61="N/A","N/A",""))))</f>
        <v>N/A</v>
      </c>
      <c r="M61" s="35">
        <f>IF(H61="No Change","N/A",IF(H61="New Tag Required",Lookup!F:F,IF(H61="Remove Old Sign",Lookup!F:F,IF(H61="N/A","N/A",""))))</f>
        <v>0</v>
      </c>
    </row>
    <row r="62" spans="1:13" x14ac:dyDescent="0.25">
      <c r="A62" s="67" t="s">
        <v>94</v>
      </c>
      <c r="B62" s="27" t="s">
        <v>100</v>
      </c>
      <c r="C62" s="21" t="s">
        <v>49</v>
      </c>
      <c r="D62" s="20" t="s">
        <v>5</v>
      </c>
      <c r="E62" s="20">
        <v>74</v>
      </c>
      <c r="F62" s="20">
        <v>76</v>
      </c>
      <c r="G62" s="29" t="s">
        <v>3</v>
      </c>
      <c r="H62" s="20" t="s">
        <v>56</v>
      </c>
      <c r="J62" s="35">
        <f>IF(G62="No Change","N/A",IF(G62="New Tag Required",Lookup!F:F,IF(G62="Remove Old Tag",Lookup!F:F,IF(G62="N/A","N/A",""))))</f>
        <v>0</v>
      </c>
      <c r="M62" s="35" t="str">
        <f>IF(H62="No Change","N/A",IF(H62="New Tag Required",Lookup!F:F,IF(H62="Remove Old Sign",Lookup!F:F,IF(H62="N/A","N/A",""))))</f>
        <v/>
      </c>
    </row>
    <row r="63" spans="1:13" x14ac:dyDescent="0.25">
      <c r="A63" s="67" t="s">
        <v>95</v>
      </c>
      <c r="B63" s="27" t="s">
        <v>100</v>
      </c>
      <c r="C63" s="21" t="s">
        <v>28</v>
      </c>
      <c r="D63" s="20" t="s">
        <v>6</v>
      </c>
      <c r="E63" s="20">
        <v>46</v>
      </c>
      <c r="F63" s="20">
        <v>46</v>
      </c>
      <c r="G63" s="29" t="s">
        <v>3</v>
      </c>
      <c r="H63" s="20" t="s">
        <v>56</v>
      </c>
      <c r="J63" s="35">
        <f>IF(G63="No Change","N/A",IF(G63="New Tag Required",Lookup!F:F,IF(G63="Remove Old Tag",Lookup!F:F,IF(G63="N/A","N/A",""))))</f>
        <v>0</v>
      </c>
      <c r="M63" s="35" t="str">
        <f>IF(H63="No Change","N/A",IF(H63="New Tag Required",Lookup!F:F,IF(H63="Remove Old Sign",Lookup!F:F,IF(H63="N/A","N/A",""))))</f>
        <v/>
      </c>
    </row>
    <row r="64" spans="1:13" x14ac:dyDescent="0.25">
      <c r="A64" s="67" t="s">
        <v>96</v>
      </c>
      <c r="B64" s="27" t="s">
        <v>100</v>
      </c>
      <c r="C64" s="21" t="s">
        <v>22</v>
      </c>
      <c r="D64" s="20" t="s">
        <v>5</v>
      </c>
      <c r="E64" s="20">
        <v>131</v>
      </c>
      <c r="F64" s="20">
        <v>70</v>
      </c>
      <c r="G64" s="29" t="s">
        <v>3</v>
      </c>
      <c r="H64" s="20" t="s">
        <v>56</v>
      </c>
      <c r="J64" s="35">
        <f>IF(G64="No Change","N/A",IF(G64="New Tag Required",Lookup!F:F,IF(G64="Remove Old Tag",Lookup!F:F,IF(G64="N/A","N/A",""))))</f>
        <v>0</v>
      </c>
      <c r="M64" s="35" t="str">
        <f>IF(H64="No Change","N/A",IF(H64="New Tag Required",Lookup!F:F,IF(H64="Remove Old Sign",Lookup!F:F,IF(H64="N/A","N/A",""))))</f>
        <v/>
      </c>
    </row>
    <row r="65" spans="1:13" x14ac:dyDescent="0.25">
      <c r="A65" s="27" t="s">
        <v>97</v>
      </c>
      <c r="B65" s="27" t="s">
        <v>100</v>
      </c>
      <c r="C65" s="21" t="s">
        <v>49</v>
      </c>
      <c r="D65" s="20" t="s">
        <v>5</v>
      </c>
      <c r="E65" s="20">
        <v>101</v>
      </c>
      <c r="F65" s="20">
        <v>278</v>
      </c>
      <c r="G65" s="29" t="s">
        <v>3</v>
      </c>
      <c r="H65" s="20" t="s">
        <v>18</v>
      </c>
      <c r="J65" s="35">
        <f>IF(G65="No Change","N/A",IF(G65="New Tag Required",Lookup!F:F,IF(G65="Remove Old Tag",Lookup!F:F,IF(G65="N/A","N/A",""))))</f>
        <v>0</v>
      </c>
      <c r="M65" s="35" t="str">
        <f>IF(H65="No Change","N/A",IF(H65="New Tag Required",Lookup!F:F,IF(H65="Remove Old Sign",Lookup!F:F,IF(H65="N/A","N/A",""))))</f>
        <v/>
      </c>
    </row>
    <row r="66" spans="1:13" x14ac:dyDescent="0.25">
      <c r="A66" s="27" t="s">
        <v>98</v>
      </c>
      <c r="B66" s="27" t="s">
        <v>100</v>
      </c>
      <c r="C66" s="21" t="s">
        <v>24</v>
      </c>
      <c r="D66" s="20" t="s">
        <v>5</v>
      </c>
      <c r="E66" s="20">
        <v>0</v>
      </c>
      <c r="F66" s="20">
        <v>56</v>
      </c>
      <c r="G66" s="29" t="s">
        <v>3</v>
      </c>
      <c r="H66" s="20" t="s">
        <v>13</v>
      </c>
      <c r="J66" s="35">
        <f>IF(G66="No Change","N/A",IF(G66="New Tag Required",Lookup!F:F,IF(G66="Remove Old Tag",Lookup!F:F,IF(G66="N/A","N/A",""))))</f>
        <v>0</v>
      </c>
      <c r="M66" s="35" t="str">
        <f>IF(H66="No Change","N/A",IF(H66="New Tag Required",Lookup!F:F,IF(H66="Remove Old Sign",Lookup!F:F,IF(H66="N/A","N/A",""))))</f>
        <v>N/A</v>
      </c>
    </row>
    <row r="67" spans="1:13" x14ac:dyDescent="0.25">
      <c r="A67" s="27" t="s">
        <v>101</v>
      </c>
      <c r="B67" s="27" t="s">
        <v>100</v>
      </c>
      <c r="C67" s="21" t="s">
        <v>73</v>
      </c>
      <c r="D67" s="20" t="s">
        <v>5</v>
      </c>
      <c r="E67" s="20">
        <v>65</v>
      </c>
      <c r="F67" s="20">
        <v>66</v>
      </c>
      <c r="G67" s="29" t="s">
        <v>13</v>
      </c>
      <c r="H67" s="29" t="s">
        <v>13</v>
      </c>
      <c r="I67" s="21" t="s">
        <v>105</v>
      </c>
      <c r="J67" s="35" t="str">
        <f>IF(G67="No Change","N/A",IF(G67="New Tag Required",Lookup!F:F,IF(G67="Remove Old Tag",Lookup!F:F,IF(G67="N/A","N/A",""))))</f>
        <v>N/A</v>
      </c>
      <c r="M67" s="35" t="str">
        <f>IF(H67="No Change","N/A",IF(H67="New Tag Required",Lookup!F:F,IF(H67="Remove Old Sign",Lookup!F:F,IF(H67="N/A","N/A",""))))</f>
        <v>N/A</v>
      </c>
    </row>
    <row r="68" spans="1:13" x14ac:dyDescent="0.25">
      <c r="A68" s="27" t="s">
        <v>102</v>
      </c>
      <c r="B68" s="27" t="s">
        <v>100</v>
      </c>
      <c r="C68" s="21" t="s">
        <v>73</v>
      </c>
      <c r="D68" s="20" t="s">
        <v>5</v>
      </c>
      <c r="E68" s="20">
        <v>65</v>
      </c>
      <c r="F68" s="20">
        <v>66</v>
      </c>
      <c r="G68" s="29" t="s">
        <v>13</v>
      </c>
      <c r="H68" s="29" t="s">
        <v>13</v>
      </c>
      <c r="I68" s="21" t="s">
        <v>105</v>
      </c>
      <c r="J68" s="35" t="str">
        <f>IF(G68="No Change","N/A",IF(G68="New Tag Required",Lookup!F:F,IF(G68="Remove Old Tag",Lookup!F:F,IF(G68="N/A","N/A",""))))</f>
        <v>N/A</v>
      </c>
      <c r="M68" s="35" t="str">
        <f>IF(H68="No Change","N/A",IF(H68="New Tag Required",Lookup!F:F,IF(H68="Remove Old Sign",Lookup!F:F,IF(H68="N/A","N/A",""))))</f>
        <v>N/A</v>
      </c>
    </row>
    <row r="69" spans="1:13" ht="15.75" thickBot="1" x14ac:dyDescent="0.3">
      <c r="C69" s="21"/>
      <c r="G69" s="29"/>
      <c r="J69" s="35" t="str">
        <f>IF(G69="No Change","N/A",IF(G69="New Tag Required",Lookup!F:F,IF(G69="Remove Old Tag",Lookup!F:F,IF(G69="N/A","N/A",""))))</f>
        <v/>
      </c>
      <c r="M69" s="35" t="str">
        <f>IF(H69="No Change","N/A",IF(H69="New Tag Required",Lookup!F:F,IF(H69="Remove Old Sign",Lookup!F:F,IF(H69="N/A","N/A",""))))</f>
        <v/>
      </c>
    </row>
    <row r="70" spans="1:13" ht="45" x14ac:dyDescent="0.25">
      <c r="C70" s="21"/>
      <c r="G70" s="44" t="s">
        <v>45</v>
      </c>
      <c r="H70" s="45" t="s">
        <v>46</v>
      </c>
      <c r="J70" s="46" t="s">
        <v>40</v>
      </c>
      <c r="K70" s="35"/>
      <c r="L70" s="35"/>
      <c r="M70" s="46" t="s">
        <v>41</v>
      </c>
    </row>
    <row r="71" spans="1:13" ht="15.75" thickBot="1" x14ac:dyDescent="0.3">
      <c r="C71" s="21"/>
      <c r="G71" s="59">
        <f>COUNTIF(G6:G70,"New Tag Required")</f>
        <v>25</v>
      </c>
      <c r="H71" s="60">
        <f>COUNTIF(H6:H70,"New Sign Required")</f>
        <v>4</v>
      </c>
      <c r="J71" s="61">
        <f>COUNTIF(J6:J70,"Installed")</f>
        <v>0</v>
      </c>
      <c r="K71" s="35"/>
      <c r="L71" s="35"/>
      <c r="M71" s="61">
        <f>COUNTIF(M6:M70,"Installed")</f>
        <v>0</v>
      </c>
    </row>
    <row r="72" spans="1:13" x14ac:dyDescent="0.25">
      <c r="C72" s="21"/>
    </row>
    <row r="73" spans="1:13" x14ac:dyDescent="0.25">
      <c r="C73" s="21"/>
    </row>
    <row r="74" spans="1:13" x14ac:dyDescent="0.25">
      <c r="C74" s="21"/>
    </row>
    <row r="75" spans="1:13" x14ac:dyDescent="0.25">
      <c r="C75" s="21"/>
    </row>
    <row r="76" spans="1:13" x14ac:dyDescent="0.25">
      <c r="C76" s="21"/>
    </row>
    <row r="77" spans="1:13" x14ac:dyDescent="0.25">
      <c r="C77" s="21"/>
    </row>
    <row r="78" spans="1:13" x14ac:dyDescent="0.25">
      <c r="C78" s="21"/>
    </row>
    <row r="79" spans="1:13" x14ac:dyDescent="0.25">
      <c r="C79" s="21"/>
    </row>
    <row r="80" spans="1:13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85" spans="3:3" x14ac:dyDescent="0.25">
      <c r="C85" s="21"/>
    </row>
    <row r="202" spans="3:3" x14ac:dyDescent="0.25">
      <c r="C202" s="20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D40:D101 D6 D8">
    <cfRule type="containsText" dxfId="194" priority="269" operator="containsText" text="Yes">
      <formula>NOT(ISERROR(SEARCH("Yes",D6)))</formula>
    </cfRule>
  </conditionalFormatting>
  <conditionalFormatting sqref="H202:H423 H72:H101">
    <cfRule type="containsText" dxfId="193" priority="257" operator="containsText" text="New Sign Required">
      <formula>NOT(ISERROR(SEARCH("New Sign Required",H72)))</formula>
    </cfRule>
  </conditionalFormatting>
  <conditionalFormatting sqref="G72:G101">
    <cfRule type="containsText" dxfId="192" priority="256" operator="containsText" text="Action Required">
      <formula>NOT(ISERROR(SEARCH("Action Required",G72)))</formula>
    </cfRule>
  </conditionalFormatting>
  <conditionalFormatting sqref="H72:H101">
    <cfRule type="containsText" dxfId="191" priority="255" operator="containsText" text="Action Required">
      <formula>NOT(ISERROR(SEARCH("Action Required",H72)))</formula>
    </cfRule>
  </conditionalFormatting>
  <conditionalFormatting sqref="G6 G10:G32">
    <cfRule type="containsText" dxfId="190" priority="197" operator="containsText" text="New Tag Required">
      <formula>NOT(ISERROR(SEARCH("New Tag Required",G6)))</formula>
    </cfRule>
  </conditionalFormatting>
  <conditionalFormatting sqref="D10:D39">
    <cfRule type="containsText" dxfId="189" priority="196" operator="containsText" text="Yes">
      <formula>NOT(ISERROR(SEARCH("Yes",D10)))</formula>
    </cfRule>
  </conditionalFormatting>
  <conditionalFormatting sqref="H6 H10:H31">
    <cfRule type="containsText" dxfId="188" priority="195" operator="containsText" text="New Sign Required">
      <formula>NOT(ISERROR(SEARCH("New Sign Required",H6)))</formula>
    </cfRule>
  </conditionalFormatting>
  <conditionalFormatting sqref="G6 G10:G32">
    <cfRule type="containsText" dxfId="187" priority="194" operator="containsText" text="Action Required">
      <formula>NOT(ISERROR(SEARCH("Action Required",G6)))</formula>
    </cfRule>
  </conditionalFormatting>
  <conditionalFormatting sqref="H6 H10:H31">
    <cfRule type="containsText" dxfId="186" priority="193" operator="containsText" text="Action Required">
      <formula>NOT(ISERROR(SEARCH("Action Required",H6)))</formula>
    </cfRule>
  </conditionalFormatting>
  <conditionalFormatting sqref="G6">
    <cfRule type="containsText" dxfId="185" priority="192" operator="containsText" text="New Tag Required">
      <formula>NOT(ISERROR(SEARCH("New Tag Required",G6)))</formula>
    </cfRule>
  </conditionalFormatting>
  <conditionalFormatting sqref="D6">
    <cfRule type="containsText" dxfId="184" priority="191" operator="containsText" text="Yes">
      <formula>NOT(ISERROR(SEARCH("Yes",D6)))</formula>
    </cfRule>
  </conditionalFormatting>
  <conditionalFormatting sqref="G6">
    <cfRule type="containsText" dxfId="183" priority="190" operator="containsText" text="Action Required">
      <formula>NOT(ISERROR(SEARCH("Action Required",G6)))</formula>
    </cfRule>
  </conditionalFormatting>
  <conditionalFormatting sqref="D102:D201">
    <cfRule type="containsText" dxfId="182" priority="189" operator="containsText" text="Yes">
      <formula>NOT(ISERROR(SEARCH("Yes",D102)))</formula>
    </cfRule>
  </conditionalFormatting>
  <conditionalFormatting sqref="H102:H201">
    <cfRule type="containsText" dxfId="181" priority="188" operator="containsText" text="New Sign Required">
      <formula>NOT(ISERROR(SEARCH("New Sign Required",H102)))</formula>
    </cfRule>
  </conditionalFormatting>
  <conditionalFormatting sqref="G102:G201">
    <cfRule type="containsText" dxfId="180" priority="187" operator="containsText" text="Action Required">
      <formula>NOT(ISERROR(SEARCH("Action Required",G102)))</formula>
    </cfRule>
  </conditionalFormatting>
  <conditionalFormatting sqref="H102:H201">
    <cfRule type="containsText" dxfId="179" priority="186" operator="containsText" text="Action Required">
      <formula>NOT(ISERROR(SEARCH("Action Required",H102)))</formula>
    </cfRule>
  </conditionalFormatting>
  <conditionalFormatting sqref="D9">
    <cfRule type="containsText" dxfId="178" priority="183" operator="containsText" text="Yes">
      <formula>NOT(ISERROR(SEARCH("Yes",D9)))</formula>
    </cfRule>
  </conditionalFormatting>
  <conditionalFormatting sqref="D7">
    <cfRule type="containsText" dxfId="177" priority="172" operator="containsText" text="Yes">
      <formula>NOT(ISERROR(SEARCH("Yes",D7)))</formula>
    </cfRule>
  </conditionalFormatting>
  <conditionalFormatting sqref="G7">
    <cfRule type="containsText" dxfId="176" priority="171" operator="containsText" text="New Tag Required">
      <formula>NOT(ISERROR(SEARCH("New Tag Required",G7)))</formula>
    </cfRule>
  </conditionalFormatting>
  <conditionalFormatting sqref="H7">
    <cfRule type="containsText" dxfId="175" priority="170" operator="containsText" text="New Sign Required">
      <formula>NOT(ISERROR(SEARCH("New Sign Required",H7)))</formula>
    </cfRule>
  </conditionalFormatting>
  <conditionalFormatting sqref="G7">
    <cfRule type="containsText" dxfId="174" priority="169" operator="containsText" text="Action Required">
      <formula>NOT(ISERROR(SEARCH("Action Required",G7)))</formula>
    </cfRule>
  </conditionalFormatting>
  <conditionalFormatting sqref="H7">
    <cfRule type="containsText" dxfId="173" priority="168" operator="containsText" text="Action Required">
      <formula>NOT(ISERROR(SEARCH("Action Required",H7)))</formula>
    </cfRule>
  </conditionalFormatting>
  <conditionalFormatting sqref="G8">
    <cfRule type="containsText" dxfId="172" priority="167" operator="containsText" text="New Tag Required">
      <formula>NOT(ISERROR(SEARCH("New Tag Required",G8)))</formula>
    </cfRule>
  </conditionalFormatting>
  <conditionalFormatting sqref="H8">
    <cfRule type="containsText" dxfId="171" priority="166" operator="containsText" text="New Sign Required">
      <formula>NOT(ISERROR(SEARCH("New Sign Required",H8)))</formula>
    </cfRule>
  </conditionalFormatting>
  <conditionalFormatting sqref="G8">
    <cfRule type="containsText" dxfId="170" priority="165" operator="containsText" text="Action Required">
      <formula>NOT(ISERROR(SEARCH("Action Required",G8)))</formula>
    </cfRule>
  </conditionalFormatting>
  <conditionalFormatting sqref="H8">
    <cfRule type="containsText" dxfId="169" priority="164" operator="containsText" text="Action Required">
      <formula>NOT(ISERROR(SEARCH("Action Required",H8)))</formula>
    </cfRule>
  </conditionalFormatting>
  <conditionalFormatting sqref="J2:N2">
    <cfRule type="cellIs" dxfId="168" priority="163" operator="notEqual">
      <formula>0</formula>
    </cfRule>
  </conditionalFormatting>
  <conditionalFormatting sqref="J6:J32">
    <cfRule type="cellIs" dxfId="167" priority="162" operator="equal">
      <formula>0</formula>
    </cfRule>
  </conditionalFormatting>
  <conditionalFormatting sqref="M6:M32">
    <cfRule type="cellIs" dxfId="166" priority="161" operator="equal">
      <formula>0</formula>
    </cfRule>
  </conditionalFormatting>
  <conditionalFormatting sqref="J6:J32 M6:M32">
    <cfRule type="cellIs" dxfId="165" priority="158" operator="equal">
      <formula>"In Progress"</formula>
    </cfRule>
    <cfRule type="cellIs" dxfId="164" priority="159" operator="equal">
      <formula>"Log Issues"</formula>
    </cfRule>
    <cfRule type="cellIs" dxfId="163" priority="160" operator="equal">
      <formula>"N/A"</formula>
    </cfRule>
  </conditionalFormatting>
  <conditionalFormatting sqref="K6:L15">
    <cfRule type="expression" dxfId="162" priority="157">
      <formula>$J6="Log Issues"</formula>
    </cfRule>
  </conditionalFormatting>
  <conditionalFormatting sqref="N6:N15">
    <cfRule type="expression" dxfId="161" priority="156">
      <formula>$M6="Log Issues"</formula>
    </cfRule>
  </conditionalFormatting>
  <conditionalFormatting sqref="G9">
    <cfRule type="containsText" dxfId="160" priority="155" operator="containsText" text="New Tag Required">
      <formula>NOT(ISERROR(SEARCH("New Tag Required",G9)))</formula>
    </cfRule>
  </conditionalFormatting>
  <conditionalFormatting sqref="H9">
    <cfRule type="containsText" dxfId="159" priority="154" operator="containsText" text="New Sign Required">
      <formula>NOT(ISERROR(SEARCH("New Sign Required",H9)))</formula>
    </cfRule>
  </conditionalFormatting>
  <conditionalFormatting sqref="G9">
    <cfRule type="containsText" dxfId="158" priority="153" operator="containsText" text="Action Required">
      <formula>NOT(ISERROR(SEARCH("Action Required",G9)))</formula>
    </cfRule>
  </conditionalFormatting>
  <conditionalFormatting sqref="H9">
    <cfRule type="containsText" dxfId="157" priority="152" operator="containsText" text="Action Required">
      <formula>NOT(ISERROR(SEARCH("Action Required",H9)))</formula>
    </cfRule>
  </conditionalFormatting>
  <conditionalFormatting sqref="H1 H70:H1048576 H3:H31">
    <cfRule type="containsText" dxfId="156" priority="150" operator="containsText" text="Remove Old Sign">
      <formula>NOT(ISERROR(SEARCH("Remove Old Sign",H1)))</formula>
    </cfRule>
    <cfRule type="containsText" dxfId="155" priority="151" operator="containsText" text="Move Sign to New Location">
      <formula>NOT(ISERROR(SEARCH("Move Sign to New Location",H1)))</formula>
    </cfRule>
  </conditionalFormatting>
  <conditionalFormatting sqref="G1:G32 G70:G1048576">
    <cfRule type="containsText" dxfId="154" priority="149" operator="containsText" text="Remove Old Tag">
      <formula>NOT(ISERROR(SEARCH("Remove Old Tag",G1)))</formula>
    </cfRule>
  </conditionalFormatting>
  <conditionalFormatting sqref="G33:G46">
    <cfRule type="containsText" dxfId="153" priority="148" operator="containsText" text="New Tag Required">
      <formula>NOT(ISERROR(SEARCH("New Tag Required",G33)))</formula>
    </cfRule>
  </conditionalFormatting>
  <conditionalFormatting sqref="G33:G46">
    <cfRule type="containsText" dxfId="152" priority="147" operator="containsText" text="Action Required">
      <formula>NOT(ISERROR(SEARCH("Action Required",G33)))</formula>
    </cfRule>
  </conditionalFormatting>
  <conditionalFormatting sqref="G33:G46">
    <cfRule type="containsText" dxfId="151" priority="146" operator="containsText" text="Remove Old Tag">
      <formula>NOT(ISERROR(SEARCH("Remove Old Tag",G33)))</formula>
    </cfRule>
  </conditionalFormatting>
  <conditionalFormatting sqref="G47:G53">
    <cfRule type="containsText" dxfId="150" priority="145" operator="containsText" text="New Tag Required">
      <formula>NOT(ISERROR(SEARCH("New Tag Required",G47)))</formula>
    </cfRule>
  </conditionalFormatting>
  <conditionalFormatting sqref="G47:G53">
    <cfRule type="containsText" dxfId="149" priority="144" operator="containsText" text="Action Required">
      <formula>NOT(ISERROR(SEARCH("Action Required",G47)))</formula>
    </cfRule>
  </conditionalFormatting>
  <conditionalFormatting sqref="G47:G53">
    <cfRule type="containsText" dxfId="148" priority="143" operator="containsText" text="Remove Old Tag">
      <formula>NOT(ISERROR(SEARCH("Remove Old Tag",G47)))</formula>
    </cfRule>
  </conditionalFormatting>
  <conditionalFormatting sqref="G54:G69">
    <cfRule type="containsText" dxfId="147" priority="142" operator="containsText" text="New Tag Required">
      <formula>NOT(ISERROR(SEARCH("New Tag Required",G54)))</formula>
    </cfRule>
  </conditionalFormatting>
  <conditionalFormatting sqref="G54:G69">
    <cfRule type="containsText" dxfId="146" priority="141" operator="containsText" text="Action Required">
      <formula>NOT(ISERROR(SEARCH("Action Required",G54)))</formula>
    </cfRule>
  </conditionalFormatting>
  <conditionalFormatting sqref="G54:G69">
    <cfRule type="containsText" dxfId="145" priority="140" operator="containsText" text="Remove Old Tag">
      <formula>NOT(ISERROR(SEARCH("Remove Old Tag",G54)))</formula>
    </cfRule>
  </conditionalFormatting>
  <conditionalFormatting sqref="H33 H36:H45">
    <cfRule type="containsText" dxfId="144" priority="139" operator="containsText" text="New Tag Required">
      <formula>NOT(ISERROR(SEARCH("New Tag Required",H33)))</formula>
    </cfRule>
  </conditionalFormatting>
  <conditionalFormatting sqref="H33 H36:H45">
    <cfRule type="containsText" dxfId="143" priority="138" operator="containsText" text="Action Required">
      <formula>NOT(ISERROR(SEARCH("Action Required",H33)))</formula>
    </cfRule>
  </conditionalFormatting>
  <conditionalFormatting sqref="H33 H36:H45">
    <cfRule type="containsText" dxfId="142" priority="137" operator="containsText" text="Remove Old Tag">
      <formula>NOT(ISERROR(SEARCH("Remove Old Tag",H33)))</formula>
    </cfRule>
  </conditionalFormatting>
  <conditionalFormatting sqref="H48 H51:H57 H59:H60">
    <cfRule type="containsText" dxfId="141" priority="136" operator="containsText" text="New Tag Required">
      <formula>NOT(ISERROR(SEARCH("New Tag Required",H48)))</formula>
    </cfRule>
  </conditionalFormatting>
  <conditionalFormatting sqref="H48 H51:H57 H59:H60">
    <cfRule type="containsText" dxfId="140" priority="135" operator="containsText" text="Action Required">
      <formula>NOT(ISERROR(SEARCH("Action Required",H48)))</formula>
    </cfRule>
  </conditionalFormatting>
  <conditionalFormatting sqref="H48 H51:H57 H59:H60">
    <cfRule type="containsText" dxfId="139" priority="134" operator="containsText" text="Remove Old Tag">
      <formula>NOT(ISERROR(SEARCH("Remove Old Tag",H48)))</formula>
    </cfRule>
  </conditionalFormatting>
  <conditionalFormatting sqref="H67">
    <cfRule type="containsText" dxfId="138" priority="127" operator="containsText" text="New Tag Required">
      <formula>NOT(ISERROR(SEARCH("New Tag Required",H67)))</formula>
    </cfRule>
  </conditionalFormatting>
  <conditionalFormatting sqref="H67">
    <cfRule type="containsText" dxfId="137" priority="126" operator="containsText" text="Action Required">
      <formula>NOT(ISERROR(SEARCH("Action Required",H67)))</formula>
    </cfRule>
  </conditionalFormatting>
  <conditionalFormatting sqref="H67">
    <cfRule type="containsText" dxfId="136" priority="125" operator="containsText" text="Remove Old Tag">
      <formula>NOT(ISERROR(SEARCH("Remove Old Tag",H67)))</formula>
    </cfRule>
  </conditionalFormatting>
  <conditionalFormatting sqref="H68">
    <cfRule type="containsText" dxfId="135" priority="124" operator="containsText" text="New Tag Required">
      <formula>NOT(ISERROR(SEARCH("New Tag Required",H68)))</formula>
    </cfRule>
  </conditionalFormatting>
  <conditionalFormatting sqref="H68">
    <cfRule type="containsText" dxfId="134" priority="123" operator="containsText" text="Action Required">
      <formula>NOT(ISERROR(SEARCH("Action Required",H68)))</formula>
    </cfRule>
  </conditionalFormatting>
  <conditionalFormatting sqref="H68">
    <cfRule type="containsText" dxfId="133" priority="122" operator="containsText" text="Remove Old Tag">
      <formula>NOT(ISERROR(SEARCH("Remove Old Tag",H68)))</formula>
    </cfRule>
  </conditionalFormatting>
  <conditionalFormatting sqref="J33:J60">
    <cfRule type="cellIs" dxfId="132" priority="121" operator="equal">
      <formula>0</formula>
    </cfRule>
  </conditionalFormatting>
  <conditionalFormatting sqref="J33:J60">
    <cfRule type="cellIs" dxfId="131" priority="118" operator="equal">
      <formula>"In Progress"</formula>
    </cfRule>
    <cfRule type="cellIs" dxfId="130" priority="119" operator="equal">
      <formula>"Log Issues"</formula>
    </cfRule>
    <cfRule type="cellIs" dxfId="129" priority="120" operator="equal">
      <formula>"N/A"</formula>
    </cfRule>
  </conditionalFormatting>
  <conditionalFormatting sqref="J61">
    <cfRule type="cellIs" dxfId="128" priority="117" operator="equal">
      <formula>0</formula>
    </cfRule>
  </conditionalFormatting>
  <conditionalFormatting sqref="J61">
    <cfRule type="cellIs" dxfId="127" priority="114" operator="equal">
      <formula>"In Progress"</formula>
    </cfRule>
    <cfRule type="cellIs" dxfId="126" priority="115" operator="equal">
      <formula>"Log Issues"</formula>
    </cfRule>
    <cfRule type="cellIs" dxfId="125" priority="116" operator="equal">
      <formula>"N/A"</formula>
    </cfRule>
  </conditionalFormatting>
  <conditionalFormatting sqref="J62">
    <cfRule type="cellIs" dxfId="124" priority="113" operator="equal">
      <formula>0</formula>
    </cfRule>
  </conditionalFormatting>
  <conditionalFormatting sqref="J62">
    <cfRule type="cellIs" dxfId="123" priority="110" operator="equal">
      <formula>"In Progress"</formula>
    </cfRule>
    <cfRule type="cellIs" dxfId="122" priority="111" operator="equal">
      <formula>"Log Issues"</formula>
    </cfRule>
    <cfRule type="cellIs" dxfId="121" priority="112" operator="equal">
      <formula>"N/A"</formula>
    </cfRule>
  </conditionalFormatting>
  <conditionalFormatting sqref="J63">
    <cfRule type="cellIs" dxfId="120" priority="109" operator="equal">
      <formula>0</formula>
    </cfRule>
  </conditionalFormatting>
  <conditionalFormatting sqref="J63">
    <cfRule type="cellIs" dxfId="119" priority="106" operator="equal">
      <formula>"In Progress"</formula>
    </cfRule>
    <cfRule type="cellIs" dxfId="118" priority="107" operator="equal">
      <formula>"Log Issues"</formula>
    </cfRule>
    <cfRule type="cellIs" dxfId="117" priority="108" operator="equal">
      <formula>"N/A"</formula>
    </cfRule>
  </conditionalFormatting>
  <conditionalFormatting sqref="J64">
    <cfRule type="cellIs" dxfId="116" priority="105" operator="equal">
      <formula>0</formula>
    </cfRule>
  </conditionalFormatting>
  <conditionalFormatting sqref="J64">
    <cfRule type="cellIs" dxfId="115" priority="102" operator="equal">
      <formula>"In Progress"</formula>
    </cfRule>
    <cfRule type="cellIs" dxfId="114" priority="103" operator="equal">
      <formula>"Log Issues"</formula>
    </cfRule>
    <cfRule type="cellIs" dxfId="113" priority="104" operator="equal">
      <formula>"N/A"</formula>
    </cfRule>
  </conditionalFormatting>
  <conditionalFormatting sqref="J65">
    <cfRule type="cellIs" dxfId="112" priority="101" operator="equal">
      <formula>0</formula>
    </cfRule>
  </conditionalFormatting>
  <conditionalFormatting sqref="J65">
    <cfRule type="cellIs" dxfId="111" priority="98" operator="equal">
      <formula>"In Progress"</formula>
    </cfRule>
    <cfRule type="cellIs" dxfId="110" priority="99" operator="equal">
      <formula>"Log Issues"</formula>
    </cfRule>
    <cfRule type="cellIs" dxfId="109" priority="100" operator="equal">
      <formula>"N/A"</formula>
    </cfRule>
  </conditionalFormatting>
  <conditionalFormatting sqref="J66">
    <cfRule type="cellIs" dxfId="108" priority="97" operator="equal">
      <formula>0</formula>
    </cfRule>
  </conditionalFormatting>
  <conditionalFormatting sqref="J66">
    <cfRule type="cellIs" dxfId="107" priority="94" operator="equal">
      <formula>"In Progress"</formula>
    </cfRule>
    <cfRule type="cellIs" dxfId="106" priority="95" operator="equal">
      <formula>"Log Issues"</formula>
    </cfRule>
    <cfRule type="cellIs" dxfId="105" priority="96" operator="equal">
      <formula>"N/A"</formula>
    </cfRule>
  </conditionalFormatting>
  <conditionalFormatting sqref="J67">
    <cfRule type="cellIs" dxfId="104" priority="93" operator="equal">
      <formula>0</formula>
    </cfRule>
  </conditionalFormatting>
  <conditionalFormatting sqref="J67">
    <cfRule type="cellIs" dxfId="103" priority="90" operator="equal">
      <formula>"In Progress"</formula>
    </cfRule>
    <cfRule type="cellIs" dxfId="102" priority="91" operator="equal">
      <formula>"Log Issues"</formula>
    </cfRule>
    <cfRule type="cellIs" dxfId="101" priority="92" operator="equal">
      <formula>"N/A"</formula>
    </cfRule>
  </conditionalFormatting>
  <conditionalFormatting sqref="J68">
    <cfRule type="cellIs" dxfId="100" priority="89" operator="equal">
      <formula>0</formula>
    </cfRule>
  </conditionalFormatting>
  <conditionalFormatting sqref="J68">
    <cfRule type="cellIs" dxfId="99" priority="86" operator="equal">
      <formula>"In Progress"</formula>
    </cfRule>
    <cfRule type="cellIs" dxfId="98" priority="87" operator="equal">
      <formula>"Log Issues"</formula>
    </cfRule>
    <cfRule type="cellIs" dxfId="97" priority="88" operator="equal">
      <formula>"N/A"</formula>
    </cfRule>
  </conditionalFormatting>
  <conditionalFormatting sqref="J69">
    <cfRule type="cellIs" dxfId="96" priority="85" operator="equal">
      <formula>0</formula>
    </cfRule>
  </conditionalFormatting>
  <conditionalFormatting sqref="J69">
    <cfRule type="cellIs" dxfId="95" priority="82" operator="equal">
      <formula>"In Progress"</formula>
    </cfRule>
    <cfRule type="cellIs" dxfId="94" priority="83" operator="equal">
      <formula>"Log Issues"</formula>
    </cfRule>
    <cfRule type="cellIs" dxfId="93" priority="84" operator="equal">
      <formula>"N/A"</formula>
    </cfRule>
  </conditionalFormatting>
  <conditionalFormatting sqref="M33:M60">
    <cfRule type="cellIs" dxfId="92" priority="81" operator="equal">
      <formula>0</formula>
    </cfRule>
  </conditionalFormatting>
  <conditionalFormatting sqref="M33:M60">
    <cfRule type="cellIs" dxfId="91" priority="78" operator="equal">
      <formula>"In Progress"</formula>
    </cfRule>
    <cfRule type="cellIs" dxfId="90" priority="79" operator="equal">
      <formula>"Log Issues"</formula>
    </cfRule>
    <cfRule type="cellIs" dxfId="89" priority="80" operator="equal">
      <formula>"N/A"</formula>
    </cfRule>
  </conditionalFormatting>
  <conditionalFormatting sqref="M61">
    <cfRule type="cellIs" dxfId="88" priority="77" operator="equal">
      <formula>0</formula>
    </cfRule>
  </conditionalFormatting>
  <conditionalFormatting sqref="M61">
    <cfRule type="cellIs" dxfId="87" priority="74" operator="equal">
      <formula>"In Progress"</formula>
    </cfRule>
    <cfRule type="cellIs" dxfId="86" priority="75" operator="equal">
      <formula>"Log Issues"</formula>
    </cfRule>
    <cfRule type="cellIs" dxfId="85" priority="76" operator="equal">
      <formula>"N/A"</formula>
    </cfRule>
  </conditionalFormatting>
  <conditionalFormatting sqref="M62">
    <cfRule type="cellIs" dxfId="84" priority="73" operator="equal">
      <formula>0</formula>
    </cfRule>
  </conditionalFormatting>
  <conditionalFormatting sqref="M62">
    <cfRule type="cellIs" dxfId="83" priority="70" operator="equal">
      <formula>"In Progress"</formula>
    </cfRule>
    <cfRule type="cellIs" dxfId="82" priority="71" operator="equal">
      <formula>"Log Issues"</formula>
    </cfRule>
    <cfRule type="cellIs" dxfId="81" priority="72" operator="equal">
      <formula>"N/A"</formula>
    </cfRule>
  </conditionalFormatting>
  <conditionalFormatting sqref="M63">
    <cfRule type="cellIs" dxfId="80" priority="69" operator="equal">
      <formula>0</formula>
    </cfRule>
  </conditionalFormatting>
  <conditionalFormatting sqref="M63">
    <cfRule type="cellIs" dxfId="79" priority="66" operator="equal">
      <formula>"In Progress"</formula>
    </cfRule>
    <cfRule type="cellIs" dxfId="78" priority="67" operator="equal">
      <formula>"Log Issues"</formula>
    </cfRule>
    <cfRule type="cellIs" dxfId="77" priority="68" operator="equal">
      <formula>"N/A"</formula>
    </cfRule>
  </conditionalFormatting>
  <conditionalFormatting sqref="M64">
    <cfRule type="cellIs" dxfId="76" priority="65" operator="equal">
      <formula>0</formula>
    </cfRule>
  </conditionalFormatting>
  <conditionalFormatting sqref="M64">
    <cfRule type="cellIs" dxfId="75" priority="62" operator="equal">
      <formula>"In Progress"</formula>
    </cfRule>
    <cfRule type="cellIs" dxfId="74" priority="63" operator="equal">
      <formula>"Log Issues"</formula>
    </cfRule>
    <cfRule type="cellIs" dxfId="73" priority="64" operator="equal">
      <formula>"N/A"</formula>
    </cfRule>
  </conditionalFormatting>
  <conditionalFormatting sqref="M65">
    <cfRule type="cellIs" dxfId="72" priority="61" operator="equal">
      <formula>0</formula>
    </cfRule>
  </conditionalFormatting>
  <conditionalFormatting sqref="M65">
    <cfRule type="cellIs" dxfId="71" priority="58" operator="equal">
      <formula>"In Progress"</formula>
    </cfRule>
    <cfRule type="cellIs" dxfId="70" priority="59" operator="equal">
      <formula>"Log Issues"</formula>
    </cfRule>
    <cfRule type="cellIs" dxfId="69" priority="60" operator="equal">
      <formula>"N/A"</formula>
    </cfRule>
  </conditionalFormatting>
  <conditionalFormatting sqref="M66">
    <cfRule type="cellIs" dxfId="68" priority="57" operator="equal">
      <formula>0</formula>
    </cfRule>
  </conditionalFormatting>
  <conditionalFormatting sqref="M66">
    <cfRule type="cellIs" dxfId="67" priority="54" operator="equal">
      <formula>"In Progress"</formula>
    </cfRule>
    <cfRule type="cellIs" dxfId="66" priority="55" operator="equal">
      <formula>"Log Issues"</formula>
    </cfRule>
    <cfRule type="cellIs" dxfId="65" priority="56" operator="equal">
      <formula>"N/A"</formula>
    </cfRule>
  </conditionalFormatting>
  <conditionalFormatting sqref="M67">
    <cfRule type="cellIs" dxfId="64" priority="53" operator="equal">
      <formula>0</formula>
    </cfRule>
  </conditionalFormatting>
  <conditionalFormatting sqref="M67">
    <cfRule type="cellIs" dxfId="63" priority="50" operator="equal">
      <formula>"In Progress"</formula>
    </cfRule>
    <cfRule type="cellIs" dxfId="62" priority="51" operator="equal">
      <formula>"Log Issues"</formula>
    </cfRule>
    <cfRule type="cellIs" dxfId="61" priority="52" operator="equal">
      <formula>"N/A"</formula>
    </cfRule>
  </conditionalFormatting>
  <conditionalFormatting sqref="M68">
    <cfRule type="cellIs" dxfId="60" priority="49" operator="equal">
      <formula>0</formula>
    </cfRule>
  </conditionalFormatting>
  <conditionalFormatting sqref="M68">
    <cfRule type="cellIs" dxfId="59" priority="46" operator="equal">
      <formula>"In Progress"</formula>
    </cfRule>
    <cfRule type="cellIs" dxfId="58" priority="47" operator="equal">
      <formula>"Log Issues"</formula>
    </cfRule>
    <cfRule type="cellIs" dxfId="57" priority="48" operator="equal">
      <formula>"N/A"</formula>
    </cfRule>
  </conditionalFormatting>
  <conditionalFormatting sqref="M69">
    <cfRule type="cellIs" dxfId="56" priority="45" operator="equal">
      <formula>0</formula>
    </cfRule>
  </conditionalFormatting>
  <conditionalFormatting sqref="M69">
    <cfRule type="cellIs" dxfId="55" priority="42" operator="equal">
      <formula>"In Progress"</formula>
    </cfRule>
    <cfRule type="cellIs" dxfId="54" priority="43" operator="equal">
      <formula>"Log Issues"</formula>
    </cfRule>
    <cfRule type="cellIs" dxfId="53" priority="44" operator="equal">
      <formula>"N/A"</formula>
    </cfRule>
  </conditionalFormatting>
  <conditionalFormatting sqref="H34">
    <cfRule type="containsText" dxfId="52" priority="41" operator="containsText" text="New Sign Required">
      <formula>NOT(ISERROR(SEARCH("New Sign Required",H34)))</formula>
    </cfRule>
  </conditionalFormatting>
  <conditionalFormatting sqref="H34">
    <cfRule type="containsText" dxfId="51" priority="40" operator="containsText" text="Action Required">
      <formula>NOT(ISERROR(SEARCH("Action Required",H34)))</formula>
    </cfRule>
  </conditionalFormatting>
  <conditionalFormatting sqref="H34">
    <cfRule type="containsText" dxfId="50" priority="38" operator="containsText" text="Remove Old Sign">
      <formula>NOT(ISERROR(SEARCH("Remove Old Sign",H34)))</formula>
    </cfRule>
    <cfRule type="containsText" dxfId="49" priority="39" operator="containsText" text="Move Sign to New Location">
      <formula>NOT(ISERROR(SEARCH("Move Sign to New Location",H34)))</formula>
    </cfRule>
  </conditionalFormatting>
  <conditionalFormatting sqref="H35">
    <cfRule type="containsText" dxfId="48" priority="37" operator="containsText" text="New Sign Required">
      <formula>NOT(ISERROR(SEARCH("New Sign Required",H35)))</formula>
    </cfRule>
  </conditionalFormatting>
  <conditionalFormatting sqref="H35">
    <cfRule type="containsText" dxfId="47" priority="36" operator="containsText" text="Action Required">
      <formula>NOT(ISERROR(SEARCH("Action Required",H35)))</formula>
    </cfRule>
  </conditionalFormatting>
  <conditionalFormatting sqref="H35">
    <cfRule type="containsText" dxfId="46" priority="34" operator="containsText" text="Remove Old Sign">
      <formula>NOT(ISERROR(SEARCH("Remove Old Sign",H35)))</formula>
    </cfRule>
    <cfRule type="containsText" dxfId="45" priority="35" operator="containsText" text="Move Sign to New Location">
      <formula>NOT(ISERROR(SEARCH("Move Sign to New Location",H35)))</formula>
    </cfRule>
  </conditionalFormatting>
  <conditionalFormatting sqref="H32">
    <cfRule type="containsText" dxfId="44" priority="33" operator="containsText" text="New Sign Required">
      <formula>NOT(ISERROR(SEARCH("New Sign Required",H32)))</formula>
    </cfRule>
  </conditionalFormatting>
  <conditionalFormatting sqref="H32">
    <cfRule type="containsText" dxfId="43" priority="32" operator="containsText" text="Action Required">
      <formula>NOT(ISERROR(SEARCH("Action Required",H32)))</formula>
    </cfRule>
  </conditionalFormatting>
  <conditionalFormatting sqref="H32">
    <cfRule type="containsText" dxfId="42" priority="30" operator="containsText" text="Remove Old Sign">
      <formula>NOT(ISERROR(SEARCH("Remove Old Sign",H32)))</formula>
    </cfRule>
    <cfRule type="containsText" dxfId="41" priority="31" operator="containsText" text="Move Sign to New Location">
      <formula>NOT(ISERROR(SEARCH("Move Sign to New Location",H32)))</formula>
    </cfRule>
  </conditionalFormatting>
  <conditionalFormatting sqref="H46">
    <cfRule type="containsText" dxfId="40" priority="29" operator="containsText" text="New Sign Required">
      <formula>NOT(ISERROR(SEARCH("New Sign Required",H46)))</formula>
    </cfRule>
  </conditionalFormatting>
  <conditionalFormatting sqref="H46">
    <cfRule type="containsText" dxfId="39" priority="28" operator="containsText" text="Action Required">
      <formula>NOT(ISERROR(SEARCH("Action Required",H46)))</formula>
    </cfRule>
  </conditionalFormatting>
  <conditionalFormatting sqref="H46">
    <cfRule type="containsText" dxfId="38" priority="26" operator="containsText" text="Remove Old Sign">
      <formula>NOT(ISERROR(SEARCH("Remove Old Sign",H46)))</formula>
    </cfRule>
    <cfRule type="containsText" dxfId="37" priority="27" operator="containsText" text="Move Sign to New Location">
      <formula>NOT(ISERROR(SEARCH("Move Sign to New Location",H46)))</formula>
    </cfRule>
  </conditionalFormatting>
  <conditionalFormatting sqref="H47">
    <cfRule type="containsText" dxfId="36" priority="25" operator="containsText" text="New Sign Required">
      <formula>NOT(ISERROR(SEARCH("New Sign Required",H47)))</formula>
    </cfRule>
  </conditionalFormatting>
  <conditionalFormatting sqref="H47">
    <cfRule type="containsText" dxfId="35" priority="24" operator="containsText" text="Action Required">
      <formula>NOT(ISERROR(SEARCH("Action Required",H47)))</formula>
    </cfRule>
  </conditionalFormatting>
  <conditionalFormatting sqref="H47">
    <cfRule type="containsText" dxfId="34" priority="22" operator="containsText" text="Remove Old Sign">
      <formula>NOT(ISERROR(SEARCH("Remove Old Sign",H47)))</formula>
    </cfRule>
    <cfRule type="containsText" dxfId="33" priority="23" operator="containsText" text="Move Sign to New Location">
      <formula>NOT(ISERROR(SEARCH("Move Sign to New Location",H47)))</formula>
    </cfRule>
  </conditionalFormatting>
  <conditionalFormatting sqref="H49:H50">
    <cfRule type="containsText" dxfId="32" priority="21" operator="containsText" text="New Sign Required">
      <formula>NOT(ISERROR(SEARCH("New Sign Required",H49)))</formula>
    </cfRule>
  </conditionalFormatting>
  <conditionalFormatting sqref="H49:H50">
    <cfRule type="containsText" dxfId="31" priority="20" operator="containsText" text="Action Required">
      <formula>NOT(ISERROR(SEARCH("Action Required",H49)))</formula>
    </cfRule>
  </conditionalFormatting>
  <conditionalFormatting sqref="H49:H50">
    <cfRule type="containsText" dxfId="30" priority="18" operator="containsText" text="Remove Old Sign">
      <formula>NOT(ISERROR(SEARCH("Remove Old Sign",H49)))</formula>
    </cfRule>
    <cfRule type="containsText" dxfId="29" priority="19" operator="containsText" text="Move Sign to New Location">
      <formula>NOT(ISERROR(SEARCH("Move Sign to New Location",H49)))</formula>
    </cfRule>
  </conditionalFormatting>
  <conditionalFormatting sqref="H58">
    <cfRule type="containsText" dxfId="28" priority="17" operator="containsText" text="New Sign Required">
      <formula>NOT(ISERROR(SEARCH("New Sign Required",H58)))</formula>
    </cfRule>
  </conditionalFormatting>
  <conditionalFormatting sqref="H58">
    <cfRule type="containsText" dxfId="27" priority="16" operator="containsText" text="Action Required">
      <formula>NOT(ISERROR(SEARCH("Action Required",H58)))</formula>
    </cfRule>
  </conditionalFormatting>
  <conditionalFormatting sqref="H58">
    <cfRule type="containsText" dxfId="26" priority="14" operator="containsText" text="Remove Old Sign">
      <formula>NOT(ISERROR(SEARCH("Remove Old Sign",H58)))</formula>
    </cfRule>
    <cfRule type="containsText" dxfId="25" priority="15" operator="containsText" text="Move Sign to New Location">
      <formula>NOT(ISERROR(SEARCH("Move Sign to New Location",H58)))</formula>
    </cfRule>
  </conditionalFormatting>
  <conditionalFormatting sqref="H61">
    <cfRule type="containsText" dxfId="24" priority="13" operator="containsText" text="New Sign Required">
      <formula>NOT(ISERROR(SEARCH("New Sign Required",H61)))</formula>
    </cfRule>
  </conditionalFormatting>
  <conditionalFormatting sqref="H61">
    <cfRule type="containsText" dxfId="23" priority="12" operator="containsText" text="Action Required">
      <formula>NOT(ISERROR(SEARCH("Action Required",H61)))</formula>
    </cfRule>
  </conditionalFormatting>
  <conditionalFormatting sqref="H61">
    <cfRule type="containsText" dxfId="22" priority="10" operator="containsText" text="Remove Old Sign">
      <formula>NOT(ISERROR(SEARCH("Remove Old Sign",H61)))</formula>
    </cfRule>
    <cfRule type="containsText" dxfId="21" priority="11" operator="containsText" text="Move Sign to New Location">
      <formula>NOT(ISERROR(SEARCH("Move Sign to New Location",H61)))</formula>
    </cfRule>
  </conditionalFormatting>
  <conditionalFormatting sqref="H65:H66">
    <cfRule type="containsText" dxfId="20" priority="9" operator="containsText" text="New Sign Required">
      <formula>NOT(ISERROR(SEARCH("New Sign Required",H65)))</formula>
    </cfRule>
  </conditionalFormatting>
  <conditionalFormatting sqref="H65:H66">
    <cfRule type="containsText" dxfId="19" priority="8" operator="containsText" text="Action Required">
      <formula>NOT(ISERROR(SEARCH("Action Required",H65)))</formula>
    </cfRule>
  </conditionalFormatting>
  <conditionalFormatting sqref="H65:H66">
    <cfRule type="containsText" dxfId="18" priority="6" operator="containsText" text="Remove Old Sign">
      <formula>NOT(ISERROR(SEARCH("Remove Old Sign",H65)))</formula>
    </cfRule>
    <cfRule type="containsText" dxfId="17" priority="7" operator="containsText" text="Move Sign to New Location">
      <formula>NOT(ISERROR(SEARCH("Move Sign to New Location",H65)))</formula>
    </cfRule>
  </conditionalFormatting>
  <conditionalFormatting sqref="H62:H64">
    <cfRule type="containsText" dxfId="16" priority="5" operator="containsText" text="New Sign Required">
      <formula>NOT(ISERROR(SEARCH("New Sign Required",H62)))</formula>
    </cfRule>
  </conditionalFormatting>
  <conditionalFormatting sqref="H62:H64">
    <cfRule type="containsText" dxfId="15" priority="4" operator="containsText" text="Action Required">
      <formula>NOT(ISERROR(SEARCH("Action Required",H62)))</formula>
    </cfRule>
  </conditionalFormatting>
  <conditionalFormatting sqref="H62:H64">
    <cfRule type="containsText" dxfId="14" priority="2" operator="containsText" text="Remove Old Sign">
      <formula>NOT(ISERROR(SEARCH("Remove Old Sign",H62)))</formula>
    </cfRule>
    <cfRule type="containsText" dxfId="13" priority="3" operator="containsText" text="Move Sign to New Location">
      <formula>NOT(ISERROR(SEARCH("Move Sign to New Location",H62)))</formula>
    </cfRule>
  </conditionalFormatting>
  <conditionalFormatting sqref="H2">
    <cfRule type="containsText" dxfId="12" priority="1" operator="containsText" text="Remove Old Tag">
      <formula>NOT(ISERROR(SEARCH("Remove Old Tag",H2)))</formula>
    </cfRule>
  </conditionalFormatting>
  <dataValidations count="2"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H72:H201</xm:sqref>
        </x14:dataValidation>
        <x14:dataValidation type="list" allowBlank="1" showInputMessage="1" showErrorMessage="1">
          <x14:formula1>
            <xm:f>Lookup!$A$1:$A$4</xm:f>
          </x14:formula1>
          <xm:sqref>G72:G201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G6:G69 H33 H36:H45 H48 H51:H57 H59:H60 H67:H68</xm:sqref>
        </x14:dataValidation>
        <x14:dataValidation type="list" allowBlank="1" showInputMessage="1" showErrorMessage="1">
          <x14:formula1>
            <xm:f>Lookup!$D$1:$D$10</xm:f>
          </x14:formula1>
          <xm:sqref>H6:H32 H34:H35 H46:H47 H49:H50 H58 H61:H66</xm:sqref>
        </x14:dataValidation>
        <x14:dataValidation type="list" allowBlank="1" showInputMessage="1" showErrorMessage="1">
          <x14:formula1>
            <xm:f>Lookup!$F$1:$F$7</xm:f>
          </x14:formula1>
          <xm:sqref>J6:J69</xm:sqref>
        </x14:dataValidation>
        <x14:dataValidation type="list" allowBlank="1" showInputMessage="1" showErrorMessage="1">
          <x14:formula1>
            <xm:f>Lookup!$F$1:$F$8</xm:f>
          </x14:formula1>
          <xm:sqref>M6:M69</xm:sqref>
        </x14:dataValidation>
        <x14:dataValidation type="list" allowBlank="1" showInputMessage="1">
          <x14:formula1>
            <xm:f>Lookup!$E$1:$E$19</xm:f>
          </x14:formula1>
          <xm:sqref>C6:C201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27" sqref="C27"/>
    </sheetView>
  </sheetViews>
  <sheetFormatPr defaultColWidth="9.140625" defaultRowHeight="15" x14ac:dyDescent="0.25"/>
  <cols>
    <col min="1" max="1" width="22.42578125" style="27" bestFit="1" customWidth="1"/>
    <col min="2" max="2" width="30.140625" style="27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16" t="s">
        <v>7</v>
      </c>
      <c r="B1" s="17" t="str">
        <f>'KD Changes'!B1:C1</f>
        <v>0611</v>
      </c>
      <c r="C1" s="18"/>
      <c r="D1" s="10" t="s">
        <v>10</v>
      </c>
      <c r="E1" s="19">
        <f>'KD Changes'!G1</f>
        <v>42857</v>
      </c>
    </row>
    <row r="2" spans="1:10" ht="15" customHeight="1" x14ac:dyDescent="0.25">
      <c r="A2" s="22" t="s">
        <v>8</v>
      </c>
      <c r="B2" s="23" t="str">
        <f>VLOOKUP(B1,[1]BuildingList!A:B,2,FALSE)</f>
        <v>Medical Office Building (Samaritan)</v>
      </c>
      <c r="C2" s="24"/>
      <c r="D2" s="25" t="s">
        <v>12</v>
      </c>
      <c r="E2" s="26" t="str">
        <f>'KD Changes'!G2</f>
        <v>Aaron Newell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5.75" thickTop="1" x14ac:dyDescent="0.25">
      <c r="A6" s="69" t="s">
        <v>117</v>
      </c>
      <c r="B6" s="70" t="s">
        <v>118</v>
      </c>
      <c r="C6" s="20" t="s">
        <v>64</v>
      </c>
      <c r="G6" s="13"/>
      <c r="H6" s="13"/>
      <c r="I6" s="20"/>
      <c r="J6" s="20"/>
    </row>
    <row r="7" spans="1:10" x14ac:dyDescent="0.25">
      <c r="A7" s="69" t="s">
        <v>119</v>
      </c>
      <c r="B7" s="70" t="s">
        <v>120</v>
      </c>
      <c r="C7" s="20" t="s">
        <v>64</v>
      </c>
      <c r="G7" s="13"/>
      <c r="H7" s="13"/>
      <c r="I7" s="20"/>
      <c r="J7" s="20"/>
    </row>
    <row r="8" spans="1:10" ht="15" customHeight="1" x14ac:dyDescent="0.25">
      <c r="A8" s="69" t="s">
        <v>127</v>
      </c>
      <c r="B8" s="70" t="s">
        <v>128</v>
      </c>
      <c r="C8" s="20" t="s">
        <v>64</v>
      </c>
      <c r="G8" s="13"/>
      <c r="H8" s="13"/>
      <c r="I8" s="20"/>
      <c r="J8" s="20"/>
    </row>
    <row r="9" spans="1:10" x14ac:dyDescent="0.25">
      <c r="A9" s="69" t="s">
        <v>133</v>
      </c>
      <c r="B9" s="70" t="s">
        <v>134</v>
      </c>
      <c r="C9" s="20" t="s">
        <v>64</v>
      </c>
      <c r="G9" s="13"/>
      <c r="H9" s="13"/>
      <c r="I9" s="20"/>
      <c r="J9" s="20"/>
    </row>
    <row r="10" spans="1:10" x14ac:dyDescent="0.25">
      <c r="A10" s="69" t="s">
        <v>137</v>
      </c>
      <c r="B10" s="70" t="s">
        <v>138</v>
      </c>
      <c r="C10" s="20" t="s">
        <v>64</v>
      </c>
      <c r="F10" s="29"/>
      <c r="G10" s="13"/>
      <c r="H10" s="13"/>
    </row>
    <row r="11" spans="1:10" x14ac:dyDescent="0.25">
      <c r="A11" s="69" t="s">
        <v>121</v>
      </c>
      <c r="B11" s="70" t="s">
        <v>122</v>
      </c>
      <c r="C11" s="20" t="s">
        <v>74</v>
      </c>
      <c r="F11" s="29"/>
      <c r="G11" s="13"/>
      <c r="H11" s="13"/>
    </row>
    <row r="12" spans="1:10" x14ac:dyDescent="0.25">
      <c r="A12" s="69" t="s">
        <v>123</v>
      </c>
      <c r="B12" s="70" t="s">
        <v>124</v>
      </c>
      <c r="C12" s="20" t="s">
        <v>74</v>
      </c>
      <c r="F12" s="29"/>
      <c r="G12" s="13"/>
      <c r="H12" s="13"/>
    </row>
    <row r="13" spans="1:10" x14ac:dyDescent="0.25">
      <c r="A13" s="69" t="s">
        <v>125</v>
      </c>
      <c r="B13" s="70" t="s">
        <v>126</v>
      </c>
      <c r="C13" s="20" t="s">
        <v>74</v>
      </c>
      <c r="F13" s="29"/>
      <c r="G13" s="13"/>
      <c r="H13" s="13"/>
    </row>
    <row r="14" spans="1:10" x14ac:dyDescent="0.25">
      <c r="A14" s="69" t="s">
        <v>129</v>
      </c>
      <c r="B14" s="70" t="s">
        <v>130</v>
      </c>
      <c r="C14" s="20" t="s">
        <v>74</v>
      </c>
      <c r="F14" s="29"/>
      <c r="G14" s="13"/>
      <c r="H14" s="13"/>
    </row>
    <row r="15" spans="1:10" x14ac:dyDescent="0.25">
      <c r="A15" s="69" t="s">
        <v>131</v>
      </c>
      <c r="B15" s="70" t="s">
        <v>132</v>
      </c>
      <c r="C15" s="20" t="s">
        <v>74</v>
      </c>
      <c r="F15" s="29"/>
      <c r="G15" s="13"/>
      <c r="H15" s="13"/>
    </row>
    <row r="16" spans="1:10" x14ac:dyDescent="0.25">
      <c r="A16" s="69" t="s">
        <v>135</v>
      </c>
      <c r="B16" s="70" t="s">
        <v>136</v>
      </c>
      <c r="C16" s="20" t="s">
        <v>74</v>
      </c>
      <c r="F16" s="29"/>
      <c r="G16" s="13"/>
      <c r="H16" s="13"/>
    </row>
    <row r="17" spans="1:8" x14ac:dyDescent="0.25">
      <c r="A17" s="20"/>
      <c r="B17" s="20"/>
      <c r="F17" s="29"/>
      <c r="G17" s="13"/>
      <c r="H17" s="13"/>
    </row>
    <row r="18" spans="1:8" x14ac:dyDescent="0.25">
      <c r="A18" s="20"/>
      <c r="B18" s="20"/>
      <c r="F18" s="29"/>
      <c r="G18" s="13"/>
      <c r="H18" s="13"/>
    </row>
    <row r="19" spans="1:8" x14ac:dyDescent="0.25">
      <c r="A19" s="20"/>
      <c r="B19" s="20"/>
      <c r="F19" s="29"/>
      <c r="G19" s="13"/>
      <c r="H19" s="13"/>
    </row>
    <row r="20" spans="1:8" x14ac:dyDescent="0.25">
      <c r="A20" s="20"/>
      <c r="B20" s="20"/>
      <c r="F20" s="29"/>
      <c r="G20" s="13"/>
      <c r="H20" s="13"/>
    </row>
    <row r="21" spans="1:8" x14ac:dyDescent="0.25">
      <c r="A21" s="20"/>
      <c r="B21" s="20"/>
      <c r="F21" s="30"/>
      <c r="G21" s="13"/>
      <c r="H21" s="13"/>
    </row>
    <row r="22" spans="1:8" x14ac:dyDescent="0.25">
      <c r="A22" s="20"/>
      <c r="B22" s="20"/>
      <c r="F22" s="29"/>
      <c r="G22" s="13"/>
      <c r="H22" s="13"/>
    </row>
    <row r="23" spans="1:8" x14ac:dyDescent="0.25">
      <c r="A23" s="20"/>
      <c r="B23" s="20"/>
      <c r="F23" s="29"/>
      <c r="G23" s="13"/>
      <c r="H23" s="13"/>
    </row>
    <row r="24" spans="1:8" x14ac:dyDescent="0.25">
      <c r="A24" s="20"/>
      <c r="B24" s="20"/>
      <c r="F24" s="29"/>
      <c r="G24" s="13"/>
      <c r="H24" s="13"/>
    </row>
    <row r="25" spans="1:8" x14ac:dyDescent="0.25">
      <c r="A25" s="20"/>
      <c r="B25" s="20"/>
      <c r="F25" s="29"/>
      <c r="G25" s="13"/>
      <c r="H25" s="13"/>
    </row>
    <row r="26" spans="1:8" x14ac:dyDescent="0.25">
      <c r="A26" s="20"/>
      <c r="B26" s="20"/>
      <c r="F26" s="29"/>
      <c r="G26" s="13"/>
      <c r="H26" s="13"/>
    </row>
    <row r="27" spans="1:8" x14ac:dyDescent="0.25">
      <c r="A27" s="20"/>
      <c r="B27" s="20"/>
      <c r="F27" s="29"/>
      <c r="G27" s="13"/>
      <c r="H27" s="13"/>
    </row>
    <row r="28" spans="1:8" x14ac:dyDescent="0.25">
      <c r="A28" s="20"/>
      <c r="B28" s="20"/>
      <c r="F28" s="29"/>
      <c r="G28" s="13"/>
      <c r="H28" s="13"/>
    </row>
    <row r="29" spans="1:8" x14ac:dyDescent="0.25">
      <c r="A29" s="20"/>
      <c r="B29" s="20"/>
      <c r="F29" s="29"/>
      <c r="G29" s="13"/>
      <c r="H29" s="13"/>
    </row>
    <row r="30" spans="1:8" x14ac:dyDescent="0.25">
      <c r="A30" s="20"/>
      <c r="B30" s="20"/>
      <c r="F30" s="29"/>
      <c r="G30" s="13"/>
      <c r="H30" s="13"/>
    </row>
    <row r="31" spans="1:8" x14ac:dyDescent="0.25">
      <c r="A31" s="28"/>
      <c r="E31" s="29"/>
      <c r="F31" s="29"/>
      <c r="G31" s="13"/>
      <c r="H31" s="13"/>
    </row>
    <row r="32" spans="1:8" x14ac:dyDescent="0.25">
      <c r="A32" s="28"/>
      <c r="E32" s="29"/>
      <c r="F32" s="29"/>
      <c r="G32" s="13"/>
      <c r="H32" s="13"/>
    </row>
    <row r="33" spans="1:8" x14ac:dyDescent="0.25">
      <c r="A33" s="28"/>
      <c r="E33" s="29"/>
      <c r="F33" s="29"/>
      <c r="G33" s="13"/>
      <c r="H33" s="13"/>
    </row>
    <row r="34" spans="1:8" x14ac:dyDescent="0.25">
      <c r="A34" s="28"/>
      <c r="E34" s="29"/>
      <c r="F34" s="29"/>
      <c r="G34" s="13"/>
      <c r="H34" s="13"/>
    </row>
    <row r="35" spans="1:8" x14ac:dyDescent="0.25">
      <c r="A35" s="28"/>
      <c r="E35" s="29"/>
      <c r="F35" s="29"/>
      <c r="G35" s="13"/>
      <c r="H35" s="13"/>
    </row>
    <row r="36" spans="1:8" x14ac:dyDescent="0.25">
      <c r="A36" s="28"/>
      <c r="E36" s="29"/>
      <c r="F36" s="29"/>
      <c r="G36" s="13"/>
      <c r="H36" s="13"/>
    </row>
    <row r="37" spans="1:8" x14ac:dyDescent="0.25">
      <c r="A37" s="28"/>
      <c r="E37" s="29"/>
      <c r="F37" s="29"/>
      <c r="G37" s="13"/>
      <c r="H37" s="13"/>
    </row>
    <row r="38" spans="1:8" x14ac:dyDescent="0.25">
      <c r="A38" s="28"/>
      <c r="E38" s="29"/>
      <c r="F38" s="29"/>
      <c r="G38" s="13"/>
      <c r="H38" s="13"/>
    </row>
    <row r="39" spans="1:8" x14ac:dyDescent="0.25">
      <c r="A39" s="28"/>
      <c r="E39" s="29"/>
      <c r="F39" s="29"/>
      <c r="G39" s="29"/>
    </row>
    <row r="40" spans="1:8" x14ac:dyDescent="0.25">
      <c r="A40" s="28"/>
      <c r="E40" s="29"/>
      <c r="F40" s="29"/>
      <c r="G40" s="29"/>
    </row>
    <row r="41" spans="1:8" x14ac:dyDescent="0.25">
      <c r="A41" s="31"/>
      <c r="E41" s="29"/>
      <c r="F41" s="32"/>
      <c r="G41" s="29"/>
    </row>
    <row r="42" spans="1:8" x14ac:dyDescent="0.25">
      <c r="A42" s="31"/>
      <c r="E42" s="29"/>
      <c r="F42" s="32"/>
      <c r="G42" s="29"/>
    </row>
    <row r="43" spans="1:8" x14ac:dyDescent="0.25">
      <c r="A43" s="31"/>
      <c r="E43" s="29"/>
      <c r="F43" s="33"/>
      <c r="G43" s="29"/>
    </row>
    <row r="44" spans="1:8" x14ac:dyDescent="0.25">
      <c r="A44" s="28"/>
      <c r="E44" s="29"/>
      <c r="F44" s="32"/>
      <c r="G44" s="29"/>
    </row>
    <row r="45" spans="1:8" x14ac:dyDescent="0.25">
      <c r="A45" s="28"/>
      <c r="E45" s="29"/>
      <c r="F45" s="32"/>
      <c r="G45" s="29"/>
    </row>
    <row r="46" spans="1:8" x14ac:dyDescent="0.25">
      <c r="A46" s="34"/>
      <c r="E46" s="29"/>
      <c r="F46" s="29"/>
      <c r="G46" s="29"/>
    </row>
    <row r="47" spans="1:8" x14ac:dyDescent="0.25">
      <c r="A47" s="34"/>
      <c r="E47" s="29"/>
      <c r="F47" s="29"/>
      <c r="G47" s="29"/>
    </row>
    <row r="48" spans="1:8" x14ac:dyDescent="0.25">
      <c r="A48" s="34"/>
      <c r="E48" s="29"/>
      <c r="F48" s="29"/>
      <c r="G48" s="29"/>
    </row>
    <row r="49" spans="1:7" x14ac:dyDescent="0.25">
      <c r="A49" s="34"/>
      <c r="E49" s="29"/>
      <c r="F49" s="29"/>
      <c r="G49" s="29"/>
    </row>
    <row r="50" spans="1:7" x14ac:dyDescent="0.25">
      <c r="A50" s="34"/>
      <c r="C50" s="21"/>
      <c r="E50" s="29"/>
      <c r="F50" s="30"/>
      <c r="G50" s="29"/>
    </row>
    <row r="51" spans="1:7" x14ac:dyDescent="0.25">
      <c r="A51" s="34"/>
      <c r="C51" s="21"/>
      <c r="E51" s="29"/>
      <c r="F51" s="29"/>
      <c r="G51" s="29"/>
    </row>
    <row r="52" spans="1:7" x14ac:dyDescent="0.25">
      <c r="A52" s="34"/>
      <c r="C52" s="21"/>
      <c r="E52" s="29"/>
      <c r="F52" s="29"/>
      <c r="G52" s="29"/>
    </row>
    <row r="53" spans="1:7" x14ac:dyDescent="0.25">
      <c r="A53" s="28"/>
      <c r="C53" s="21"/>
      <c r="E53" s="29"/>
      <c r="F53" s="29"/>
      <c r="G53" s="29"/>
    </row>
    <row r="54" spans="1:7" x14ac:dyDescent="0.25">
      <c r="A54" s="28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2017-05-02T19:39:48Z</dcterms:modified>
</cp:coreProperties>
</file>