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6" i="1"/>
  <c r="M17" i="1"/>
  <c r="M18" i="1"/>
  <c r="J6" i="1"/>
  <c r="J7" i="1"/>
  <c r="J8" i="1"/>
  <c r="J9" i="1"/>
  <c r="J10" i="1"/>
  <c r="J11" i="1"/>
  <c r="J12" i="1"/>
  <c r="J13" i="1"/>
  <c r="J16" i="1"/>
  <c r="J17" i="1"/>
  <c r="J18" i="1"/>
  <c r="H21" i="1" l="1"/>
  <c r="G21" i="1"/>
  <c r="M21" i="1" l="1"/>
  <c r="K2" i="1" s="1"/>
  <c r="J2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<sst xmlns="http://schemas.openxmlformats.org/spreadsheetml/2006/main" count="206" uniqueCount="114">
  <si>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</si>
  <si>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</si>
  <si>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</si>
  <si>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</si>
  <si>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</si>
  <si>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</si>
  <si>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</si>
  <si>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</si>
  <si>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</si>
  <si>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</si>
  <si>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</si>
  <si>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</si>
  <si>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</si>
  <si>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</si>
  <si>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</si>
  <si>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</si>
  <si>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</si>
  <si>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</si>
  <si>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</si>
  <si>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</si>
  <si>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</si>
  <si>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</si>
  <si>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</si>
  <si>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</si>
  <si>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</si>
  <si>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</si>
  <si>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</si>
  <si>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</si>
  <si>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</si>
  <si>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</si>
  <si>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</si>
  <si>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</si>
  <si>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</si>
  <si>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</si>
  <si>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</si>
  <si>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</si>
  <si>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</si>
  <si>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</si>
  <si>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</si>
  <si>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</si>
  <si>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</si>
  <si>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</si>
  <si>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</si>
  <si>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</si>
  <si>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</si>
  <si>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</si>
  <si>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</si>
  <si>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</si>
  <si>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</si>
  <si>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</si>
  <si>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</si>
  <si>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</si>
  <si>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</si>
  <si>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</si>
  <si>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</si>
  <si>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</si>
  <si>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</si>
  <si>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</si>
  <si>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</si>
  <si>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</si>
  <si>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</si>
  <si>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</si>
  <si>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</si>
  <si>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</si>
  <si>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</si>
  <si>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</si>
  <si>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</si>
  <si>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</si>
  <si>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</si>
  <si>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</si>
  <si>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</si>
  <si>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</si>
  <si>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</si>
  <si>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</si>
  <si>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0611</t>
  </si>
  <si>
    <t>372</t>
  </si>
  <si>
    <t>03</t>
  </si>
  <si>
    <t>373A</t>
  </si>
  <si>
    <t>373B</t>
  </si>
  <si>
    <t>373C</t>
  </si>
  <si>
    <t>373D</t>
  </si>
  <si>
    <t>373E</t>
  </si>
  <si>
    <t>Room Label Change: 385B1 Changed To 373A</t>
  </si>
  <si>
    <t>Room Label Change: 386D Changed To 373C</t>
  </si>
  <si>
    <t>Room Label Change: 385B3 Changed To 373B</t>
  </si>
  <si>
    <t>SQFT for 373 = part of 372+385B+part of 386</t>
  </si>
  <si>
    <t>JS</t>
  </si>
  <si>
    <t>385B2</t>
  </si>
  <si>
    <t>385B1</t>
  </si>
  <si>
    <t>385B3</t>
  </si>
  <si>
    <t>385B</t>
  </si>
  <si>
    <t>Room Label Change: 385B Changed To 373</t>
  </si>
  <si>
    <t>became part of new 373</t>
  </si>
  <si>
    <t>386D</t>
  </si>
  <si>
    <t>LX-0611-03-385B</t>
  </si>
  <si>
    <t>SAMARITAN M.O.B. - Room 385B</t>
  </si>
  <si>
    <t>LX-0611-03-385B1</t>
  </si>
  <si>
    <t>SAMARITAN M.O.B. - Room 385B1</t>
  </si>
  <si>
    <t>LX-0611-03-385B2</t>
  </si>
  <si>
    <t>SAMARITAN M.O.B. - Room 385B2</t>
  </si>
  <si>
    <t>LX-0611-03-386D</t>
  </si>
  <si>
    <t>SAMARITAN M.O.B. - Room 386D</t>
  </si>
  <si>
    <t>LX-0611-03-386E</t>
  </si>
  <si>
    <t>SAMARITAN M.O.B. - Room 386E</t>
  </si>
  <si>
    <t>LX-0611-03-373</t>
  </si>
  <si>
    <t>SAMARITAN M.O.B. - Room 373</t>
  </si>
  <si>
    <t>LX-0611-03-373A</t>
  </si>
  <si>
    <t>SAMARITAN M.O.B. - Room 373A</t>
  </si>
  <si>
    <t>LX-0611-03-373B</t>
  </si>
  <si>
    <t>LX-0611-03-373C</t>
  </si>
  <si>
    <t>LX-0611-03-373D</t>
  </si>
  <si>
    <t>LX-0611-03-373E</t>
  </si>
  <si>
    <t>386E</t>
  </si>
  <si>
    <t>correction was missed in previous renovation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</si>
</sst>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wrapText="1"/>
      <protection locked="0"/>
    </xf>
    <xf numFmtId="0" fontId="18" fillId="35" borderId="10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18" fillId="36" borderId="14" xfId="0" applyFont="1" applyFill="1" applyBorder="1" applyAlignment="1" applyProtection="1">
      <alignment horizontal="center" vertical="center"/>
      <protection locked="0"/>
    </xf>
    <xf numFmtId="0" fontId="18" fillId="36" borderId="18" xfId="0" applyFont="1" applyFill="1" applyBorder="1" applyAlignment="1" applyProtection="1">
      <alignment horizontal="center" vertical="center"/>
      <protection locked="0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18" fillId="0" borderId="10" xfId="0" applyFont="1" applyBorder="1" applyAlignment="1" applyProtection="1">
      <alignment horizontal="center" wrapText="1"/>
    </xf>
    <xf numFmtId="0" fontId="18" fillId="0" borderId="0" xfId="0" applyFont="1" applyBorder="1" applyAlignment="1" applyProtection="1">
      <alignment horizont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Protection="1"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0" applyFont="1" applyAlignment="1" applyProtection="1">
      <protection locked="0"/>
    </xf>
    <xf numFmtId="0" fontId="18" fillId="0" borderId="0" xfId="0" applyFont="1" applyBorder="1" applyAlignment="1" applyProtection="1">
      <alignment wrapText="1"/>
      <protection locked="0"/>
    </xf>
    <xf numFmtId="14" fontId="18" fillId="0" borderId="0" xfId="0" applyNumberFormat="1" applyFont="1" applyBorder="1" applyAlignment="1" applyProtection="1">
      <alignment wrapText="1"/>
      <protection locked="0"/>
    </xf>
    <xf numFmtId="14" fontId="18" fillId="0" borderId="0" xfId="0" applyNumberFormat="1" applyFont="1" applyProtection="1">
      <protection locked="0"/>
    </xf>
    <xf numFmtId="0" fontId="21" fillId="37" borderId="14" xfId="0" applyFont="1" applyFill="1" applyBorder="1" applyProtection="1">
      <protection locked="0"/>
    </xf>
    <xf numFmtId="0" fontId="21" fillId="37" borderId="18" xfId="0" applyFont="1" applyFill="1" applyBorder="1" applyProtection="1">
      <protection locked="0"/>
    </xf>
    <xf numFmtId="0" fontId="21" fillId="37" borderId="16" xfId="0" applyFont="1" applyFill="1" applyBorder="1" applyAlignment="1" applyProtection="1">
      <alignment wrapText="1"/>
      <protection locked="0"/>
    </xf>
    <xf numFmtId="0" fontId="18" fillId="0" borderId="15" xfId="0" applyFont="1" applyBorder="1" applyProtection="1"/>
    <xf numFmtId="0" fontId="18" fillId="0" borderId="19" xfId="0" applyFont="1" applyBorder="1" applyProtection="1"/>
    <xf numFmtId="0" fontId="18" fillId="0" borderId="17" xfId="0" applyFont="1" applyBorder="1" applyAlignment="1" applyProtection="1">
      <alignment wrapText="1"/>
    </xf>
    <xf numFmtId="3" fontId="18" fillId="0" borderId="0" xfId="0" applyNumberFormat="1" applyFont="1" applyAlignment="1" applyProtection="1"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0" xfId="43" applyFont="1" applyAlignment="1" applyProtection="1">
      <alignment horizontal="left"/>
      <protection locked="0"/>
    </xf>
    <xf numFmtId="1" fontId="22" fillId="0" borderId="0" xfId="43" applyNumberFormat="1" applyFont="1" applyAlignment="1" applyProtection="1">
      <alignment horizontal="left"/>
      <protection locked="0"/>
    </xf>
    <xf numFmtId="3" fontId="22" fillId="0" borderId="0" xfId="43" applyNumberFormat="1" applyFon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2" fillId="0" borderId="0" xfId="43" applyNumberFormat="1" applyFont="1" applyAlignment="1" applyProtection="1">
      <alignment horizontal="left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49" fontId="21" fillId="0" borderId="10" xfId="0" applyNumberFormat="1" applyFont="1" applyBorder="1" applyAlignment="1" applyProtection="1">
      <alignment horizontal="center"/>
      <protection locked="0"/>
    </xf>
    <xf numFmtId="0" fontId="21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topLeftCell="A4" zoomScale="90" zoomScaleNormal="90" workbookViewId="0">
      <selection activeCell="I29" sqref="I29"/>
    </sheetView>
  </sheetViews>
  <sheetFormatPr defaultColWidth="9.109375" defaultRowHeight="14.4" x14ac:dyDescent="0.3"/>
  <cols>
    <col min="1" max="1" width="12.5546875" style="50" bestFit="1" customWidth="1"/>
    <col min="2" max="2" width="7.44140625" style="50" bestFit="1" customWidth="1"/>
    <col min="3" max="3" width="28.33203125" style="35" customWidth="1"/>
    <col min="4" max="4" width="14.33203125" style="35" bestFit="1" customWidth="1"/>
    <col min="5" max="5" width="8.44140625" style="35" bestFit="1" customWidth="1"/>
    <col min="6" max="6" width="13.33203125" style="35" bestFit="1" customWidth="1"/>
    <col min="7" max="8" width="18.5546875" style="35" customWidth="1"/>
    <col min="9" max="9" width="26.88671875" style="38" customWidth="1"/>
    <col min="10" max="14" width="9.109375" style="35"/>
    <col min="15" max="15" width="11.5546875" style="35" customWidth="1"/>
    <col min="16" max="16384" width="9.109375" style="35"/>
  </cols>
  <sheetData>
    <row r="1" spans="1:16" ht="72" x14ac:dyDescent="0.3">
      <c r="A1" s="66" t="s">
        <v>7</v>
      </c>
      <c r="B1" s="75" t="s">
        <v>74</v>
      </c>
      <c r="C1" s="75"/>
      <c r="F1" s="36" t="s">
        <v>10</v>
      </c>
      <c r="G1" s="37">
        <v>42200</v>
      </c>
      <c r="J1" s="39" t="s">
        <v>35</v>
      </c>
      <c r="K1" s="39" t="s">
        <v>36</v>
      </c>
      <c r="L1" s="40"/>
      <c r="M1" s="40"/>
      <c r="N1" s="40"/>
      <c r="O1" s="41" t="s">
        <v>37</v>
      </c>
      <c r="P1" s="42" t="s">
        <v>49</v>
      </c>
    </row>
    <row r="2" spans="1:16" ht="15" thickBot="1" x14ac:dyDescent="0.35">
      <c r="A2" s="67" t="s">
        <v>8</v>
      </c>
      <c r="B2" s="76" t="str">
        <f>VLOOKUP(B1,BuildingList!A:B,2,FALSE)</f>
        <v>Medical Office Building (Samaritan)</v>
      </c>
      <c r="C2" s="76"/>
      <c r="F2" s="43" t="s">
        <v>12</v>
      </c>
      <c r="G2" s="44" t="s">
        <v>62</v>
      </c>
      <c r="H2" s="45" t="s">
        <v>86</v>
      </c>
      <c r="J2" s="46">
        <f>G21-J21</f>
        <v>7</v>
      </c>
      <c r="K2" s="46">
        <f>H21-M21</f>
        <v>6</v>
      </c>
      <c r="L2" s="47"/>
      <c r="M2" s="47"/>
      <c r="N2" s="47"/>
      <c r="O2" s="48"/>
      <c r="P2" s="49"/>
    </row>
    <row r="3" spans="1:16" x14ac:dyDescent="0.3">
      <c r="J3" s="38"/>
      <c r="K3" s="38"/>
      <c r="L3" s="38"/>
      <c r="M3" s="38"/>
      <c r="N3" s="38"/>
      <c r="O3" s="38"/>
    </row>
    <row r="4" spans="1:16" x14ac:dyDescent="0.3">
      <c r="J4" s="38"/>
      <c r="K4" s="38"/>
      <c r="L4" s="38"/>
      <c r="M4" s="38"/>
      <c r="N4" s="38"/>
      <c r="O4" s="38"/>
    </row>
    <row r="5" spans="1:16" s="45" customFormat="1" ht="43.8" thickBot="1" x14ac:dyDescent="0.35">
      <c r="A5" s="51" t="s">
        <v>19</v>
      </c>
      <c r="B5" s="51" t="s">
        <v>14</v>
      </c>
      <c r="C5" s="52" t="s">
        <v>9</v>
      </c>
      <c r="D5" s="52" t="s">
        <v>4</v>
      </c>
      <c r="E5" s="52" t="s">
        <v>1</v>
      </c>
      <c r="F5" s="52" t="s">
        <v>11</v>
      </c>
      <c r="G5" s="52" t="s">
        <v>15</v>
      </c>
      <c r="H5" s="52" t="s">
        <v>16</v>
      </c>
      <c r="I5" s="53" t="s">
        <v>17</v>
      </c>
      <c r="J5" s="53" t="s">
        <v>38</v>
      </c>
      <c r="K5" s="53" t="s">
        <v>39</v>
      </c>
      <c r="L5" s="53" t="s">
        <v>40</v>
      </c>
      <c r="M5" s="53" t="s">
        <v>41</v>
      </c>
      <c r="N5" s="53" t="s">
        <v>39</v>
      </c>
      <c r="O5" s="53" t="s">
        <v>40</v>
      </c>
    </row>
    <row r="6" spans="1:16" ht="15" thickTop="1" x14ac:dyDescent="0.3">
      <c r="A6" s="73" t="s">
        <v>75</v>
      </c>
      <c r="B6" s="50" t="s">
        <v>76</v>
      </c>
      <c r="C6" s="38" t="s">
        <v>29</v>
      </c>
      <c r="D6" s="35" t="s">
        <v>5</v>
      </c>
      <c r="E6" s="54">
        <v>129</v>
      </c>
      <c r="F6" s="54">
        <v>95</v>
      </c>
      <c r="G6" s="55" t="s">
        <v>3</v>
      </c>
      <c r="H6" s="35" t="s">
        <v>13</v>
      </c>
      <c r="J6" s="56">
        <f>IF(G6="No Change","N/A",IF(G6="New Tag Required",Lookup!F:F,IF(G6="Remove Old Tag",Lookup!F:F,IF(G6="N/A","N/A",""))))</f>
        <v>0</v>
      </c>
      <c r="K6" s="57"/>
      <c r="L6" s="56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ht="28.8" x14ac:dyDescent="0.3">
      <c r="A7" s="74">
        <v>373</v>
      </c>
      <c r="B7" s="50" t="s">
        <v>76</v>
      </c>
      <c r="C7" s="38" t="s">
        <v>91</v>
      </c>
      <c r="D7" s="35" t="s">
        <v>5</v>
      </c>
      <c r="E7" s="55"/>
      <c r="F7" s="55">
        <v>317</v>
      </c>
      <c r="G7" s="55" t="s">
        <v>3</v>
      </c>
      <c r="H7" s="35" t="s">
        <v>18</v>
      </c>
      <c r="I7" s="38" t="s">
        <v>85</v>
      </c>
      <c r="J7" s="56">
        <f>IF(G7="No Change","N/A",IF(G7="New Tag Required",Lookup!F:F,IF(G7="Remove Old Tag",Lookup!F:F,IF(G7="N/A","N/A",""))))</f>
        <v>0</v>
      </c>
      <c r="K7" s="57"/>
      <c r="L7" s="56"/>
      <c r="M7" s="56" t="str">
        <f>IF(H7="No Change","N/A",IF(H7="New Tag Required",Lookup!F:F,IF(H7="Remove Old Sign",Lookup!F:F,IF(H7="N/A","N/A",""))))</f>
        <v/>
      </c>
      <c r="N7" s="57"/>
      <c r="O7" s="56"/>
    </row>
    <row r="8" spans="1:16" ht="28.8" x14ac:dyDescent="0.3">
      <c r="A8" s="74" t="s">
        <v>77</v>
      </c>
      <c r="B8" s="50" t="s">
        <v>76</v>
      </c>
      <c r="C8" s="38" t="s">
        <v>82</v>
      </c>
      <c r="D8" s="35" t="s">
        <v>6</v>
      </c>
      <c r="E8" s="55">
        <v>80</v>
      </c>
      <c r="F8" s="55">
        <v>80</v>
      </c>
      <c r="G8" s="55" t="s">
        <v>3</v>
      </c>
      <c r="H8" s="35" t="s">
        <v>18</v>
      </c>
      <c r="J8" s="56">
        <f>IF(G8="No Change","N/A",IF(G8="New Tag Required",Lookup!F:F,IF(G8="Remove Old Tag",Lookup!F:F,IF(G8="N/A","N/A",""))))</f>
        <v>0</v>
      </c>
      <c r="K8" s="57"/>
      <c r="L8" s="56"/>
      <c r="M8" s="56" t="str">
        <f>IF(H8="No Change","N/A",IF(H8="New Tag Required",Lookup!F:F,IF(H8="Remove Old Sign",Lookup!F:F,IF(H8="N/A","N/A",""))))</f>
        <v/>
      </c>
      <c r="N8" s="57"/>
      <c r="O8" s="56"/>
    </row>
    <row r="9" spans="1:16" ht="28.8" x14ac:dyDescent="0.3">
      <c r="A9" s="74" t="s">
        <v>78</v>
      </c>
      <c r="B9" s="50" t="s">
        <v>76</v>
      </c>
      <c r="C9" s="38" t="s">
        <v>84</v>
      </c>
      <c r="D9" s="35" t="s">
        <v>6</v>
      </c>
      <c r="E9" s="55">
        <v>23</v>
      </c>
      <c r="F9" s="55">
        <v>23</v>
      </c>
      <c r="G9" s="55" t="s">
        <v>3</v>
      </c>
      <c r="H9" s="35" t="s">
        <v>18</v>
      </c>
      <c r="J9" s="56">
        <f>IF(G9="No Change","N/A",IF(G9="New Tag Required",Lookup!F:F,IF(G9="Remove Old Tag",Lookup!F:F,IF(G9="N/A","N/A",""))))</f>
        <v>0</v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ht="28.8" x14ac:dyDescent="0.3">
      <c r="A10" s="74" t="s">
        <v>79</v>
      </c>
      <c r="B10" s="50" t="s">
        <v>76</v>
      </c>
      <c r="C10" s="38" t="s">
        <v>83</v>
      </c>
      <c r="D10" s="35" t="s">
        <v>6</v>
      </c>
      <c r="E10" s="55">
        <v>145</v>
      </c>
      <c r="F10" s="55">
        <v>145</v>
      </c>
      <c r="G10" s="55" t="s">
        <v>3</v>
      </c>
      <c r="H10" s="35" t="s">
        <v>18</v>
      </c>
      <c r="J10" s="56">
        <f>IF(G10="No Change","N/A",IF(G10="New Tag Required",Lookup!F:F,IF(G10="Remove Old Tag",Lookup!F:F,IF(G10="N/A","N/A",""))))</f>
        <v>0</v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x14ac:dyDescent="0.3">
      <c r="A11" s="74" t="s">
        <v>80</v>
      </c>
      <c r="B11" s="50" t="s">
        <v>76</v>
      </c>
      <c r="C11" s="38" t="s">
        <v>52</v>
      </c>
      <c r="D11" s="35" t="s">
        <v>5</v>
      </c>
      <c r="E11" s="55"/>
      <c r="F11" s="55">
        <v>170</v>
      </c>
      <c r="G11" s="55" t="s">
        <v>3</v>
      </c>
      <c r="H11" s="35" t="s">
        <v>18</v>
      </c>
      <c r="J11" s="56">
        <f>IF(G11="No Change","N/A",IF(G11="New Tag Required",Lookup!F:F,IF(G11="Remove Old Tag",Lookup!F:F,IF(G11="N/A","N/A",""))))</f>
        <v>0</v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x14ac:dyDescent="0.3">
      <c r="A12" s="74" t="s">
        <v>81</v>
      </c>
      <c r="B12" s="50" t="s">
        <v>76</v>
      </c>
      <c r="C12" s="38" t="s">
        <v>52</v>
      </c>
      <c r="D12" s="35" t="s">
        <v>5</v>
      </c>
      <c r="E12" s="55"/>
      <c r="F12" s="55">
        <v>161</v>
      </c>
      <c r="G12" s="55" t="s">
        <v>3</v>
      </c>
      <c r="H12" s="35" t="s">
        <v>18</v>
      </c>
      <c r="J12" s="56">
        <f>IF(G12="No Change","N/A",IF(G12="New Tag Required",Lookup!F:F,IF(G12="Remove Old Tag",Lookup!F:F,IF(G12="N/A","N/A",""))))</f>
        <v>0</v>
      </c>
      <c r="K12" s="58"/>
      <c r="M12" s="56" t="str">
        <f>IF(H12="No Change","N/A",IF(H12="New Tag Required",Lookup!F:F,IF(H12="Remove Old Sign",Lookup!F:F,IF(H12="N/A","N/A",""))))</f>
        <v/>
      </c>
      <c r="N12" s="58"/>
    </row>
    <row r="13" spans="1:16" x14ac:dyDescent="0.3">
      <c r="A13" s="28">
        <v>386</v>
      </c>
      <c r="B13" s="50" t="s">
        <v>76</v>
      </c>
      <c r="C13" s="38" t="s">
        <v>22</v>
      </c>
      <c r="D13" s="35" t="s">
        <v>5</v>
      </c>
      <c r="E13" s="55">
        <v>256</v>
      </c>
      <c r="F13" s="55">
        <v>133</v>
      </c>
      <c r="G13" s="55" t="s">
        <v>13</v>
      </c>
      <c r="H13" s="35" t="s">
        <v>13</v>
      </c>
      <c r="J13" s="56" t="str">
        <f>IF(G13="No Change","N/A",IF(G13="New Tag Required",Lookup!F:F,IF(G13="Remove Old Tag",Lookup!F:F,IF(G13="N/A","N/A",""))))</f>
        <v>N/A</v>
      </c>
      <c r="K13" s="58"/>
      <c r="M13" s="56" t="str">
        <f>IF(H13="No Change","N/A",IF(H13="New Tag Required",Lookup!F:F,IF(H13="Remove Old Sign",Lookup!F:F,IF(H13="N/A","N/A",""))))</f>
        <v>N/A</v>
      </c>
      <c r="N13" s="58"/>
    </row>
    <row r="14" spans="1:16" x14ac:dyDescent="0.3">
      <c r="A14" s="68" t="s">
        <v>87</v>
      </c>
      <c r="B14" s="50" t="s">
        <v>76</v>
      </c>
      <c r="C14" s="38" t="s">
        <v>54</v>
      </c>
      <c r="E14" s="55">
        <v>75</v>
      </c>
      <c r="F14" s="55"/>
      <c r="G14" s="55" t="s">
        <v>13</v>
      </c>
      <c r="H14" s="35" t="s">
        <v>13</v>
      </c>
      <c r="I14" s="38" t="s">
        <v>92</v>
      </c>
      <c r="J14" s="56"/>
      <c r="K14" s="58"/>
      <c r="M14" s="56"/>
      <c r="N14" s="58"/>
    </row>
    <row r="15" spans="1:16" x14ac:dyDescent="0.3">
      <c r="A15" s="68" t="s">
        <v>88</v>
      </c>
      <c r="B15" s="50" t="s">
        <v>76</v>
      </c>
      <c r="C15" s="38" t="s">
        <v>54</v>
      </c>
      <c r="E15" s="55">
        <v>80</v>
      </c>
      <c r="F15" s="55"/>
      <c r="G15" s="55" t="s">
        <v>13</v>
      </c>
      <c r="H15" s="35" t="s">
        <v>13</v>
      </c>
      <c r="J15" s="56"/>
      <c r="K15" s="58"/>
      <c r="M15" s="56"/>
      <c r="N15" s="58"/>
    </row>
    <row r="16" spans="1:16" x14ac:dyDescent="0.3">
      <c r="A16" s="68" t="s">
        <v>89</v>
      </c>
      <c r="B16" s="50" t="s">
        <v>76</v>
      </c>
      <c r="C16" s="38" t="s">
        <v>54</v>
      </c>
      <c r="E16" s="55">
        <v>23</v>
      </c>
      <c r="F16" s="55"/>
      <c r="G16" s="55" t="s">
        <v>13</v>
      </c>
      <c r="H16" s="35" t="s">
        <v>13</v>
      </c>
      <c r="J16" s="56" t="str">
        <f>IF(G16="No Change","N/A",IF(G16="New Tag Required",Lookup!F:F,IF(G16="Remove Old Tag",Lookup!F:F,IF(G16="N/A","N/A",""))))</f>
        <v>N/A</v>
      </c>
      <c r="K16" s="58"/>
      <c r="M16" s="56" t="str">
        <f>IF(H16="No Change","N/A",IF(H16="New Tag Required",Lookup!F:F,IF(H16="Remove Old Sign",Lookup!F:F,IF(H16="N/A","N/A",""))))</f>
        <v>N/A</v>
      </c>
      <c r="N16" s="58"/>
    </row>
    <row r="17" spans="1:14" x14ac:dyDescent="0.3">
      <c r="A17" s="68" t="s">
        <v>90</v>
      </c>
      <c r="B17" s="50" t="s">
        <v>76</v>
      </c>
      <c r="C17" s="38" t="s">
        <v>54</v>
      </c>
      <c r="E17" s="55">
        <v>61</v>
      </c>
      <c r="F17" s="55"/>
      <c r="G17" s="55" t="s">
        <v>13</v>
      </c>
      <c r="H17" s="35" t="s">
        <v>13</v>
      </c>
      <c r="J17" s="56" t="str">
        <f>IF(G17="No Change","N/A",IF(G17="New Tag Required",Lookup!F:F,IF(G17="Remove Old Tag",Lookup!F:F,IF(G17="N/A","N/A",""))))</f>
        <v>N/A</v>
      </c>
      <c r="K17" s="58"/>
      <c r="M17" s="56" t="str">
        <f>IF(H17="No Change","N/A",IF(H17="New Tag Required",Lookup!F:F,IF(H17="Remove Old Sign",Lookup!F:F,IF(H17="N/A","N/A",""))))</f>
        <v>N/A</v>
      </c>
      <c r="N17" s="58"/>
    </row>
    <row r="18" spans="1:14" x14ac:dyDescent="0.3">
      <c r="A18" s="68" t="s">
        <v>93</v>
      </c>
      <c r="B18" s="50" t="s">
        <v>76</v>
      </c>
      <c r="C18" s="38" t="s">
        <v>54</v>
      </c>
      <c r="E18" s="55">
        <v>145</v>
      </c>
      <c r="F18" s="55"/>
      <c r="G18" s="55" t="s">
        <v>13</v>
      </c>
      <c r="H18" s="35" t="s">
        <v>13</v>
      </c>
      <c r="J18" s="56" t="str">
        <f>IF(G18="No Change","N/A",IF(G18="New Tag Required",Lookup!F:F,IF(G18="Remove Old Tag",Lookup!F:F,IF(G18="N/A","N/A",""))))</f>
        <v>N/A</v>
      </c>
      <c r="K18" s="58"/>
      <c r="M18" s="56" t="str">
        <f>IF(H18="No Change","N/A",IF(H18="New Tag Required",Lookup!F:F,IF(H18="Remove Old Sign",Lookup!F:F,IF(H18="N/A","N/A",""))))</f>
        <v>N/A</v>
      </c>
      <c r="N18" s="58"/>
    </row>
    <row r="19" spans="1:14" ht="29.4" thickBot="1" x14ac:dyDescent="0.35">
      <c r="A19" s="68" t="s">
        <v>112</v>
      </c>
      <c r="B19" s="50" t="s">
        <v>76</v>
      </c>
      <c r="C19" s="38" t="s">
        <v>54</v>
      </c>
      <c r="E19" s="55">
        <v>134</v>
      </c>
      <c r="F19" s="55"/>
      <c r="G19" s="55" t="s">
        <v>13</v>
      </c>
      <c r="H19" s="35" t="s">
        <v>13</v>
      </c>
      <c r="I19" s="38" t="s">
        <v>113</v>
      </c>
      <c r="K19" s="58"/>
      <c r="N19" s="58"/>
    </row>
    <row r="20" spans="1:14" ht="43.2" x14ac:dyDescent="0.3">
      <c r="A20" s="68"/>
      <c r="C20" s="38"/>
      <c r="E20" s="55"/>
      <c r="F20" s="55"/>
      <c r="G20" s="59" t="s">
        <v>47</v>
      </c>
      <c r="H20" s="60" t="s">
        <v>48</v>
      </c>
      <c r="J20" s="61" t="s">
        <v>42</v>
      </c>
      <c r="K20" s="56"/>
      <c r="L20" s="56"/>
      <c r="M20" s="61" t="s">
        <v>43</v>
      </c>
    </row>
    <row r="21" spans="1:14" ht="15" thickBot="1" x14ac:dyDescent="0.35">
      <c r="A21" s="68"/>
      <c r="C21" s="38"/>
      <c r="E21" s="55"/>
      <c r="F21" s="55"/>
      <c r="G21" s="62">
        <f>COUNTIF(G6:G20,"New Tag Required")</f>
        <v>7</v>
      </c>
      <c r="H21" s="63">
        <f>COUNTIF(H6:H20,"New Sign Required")</f>
        <v>6</v>
      </c>
      <c r="J21" s="64">
        <f>COUNTIF(J6:J20,"Installed")</f>
        <v>0</v>
      </c>
      <c r="K21" s="56"/>
      <c r="L21" s="56"/>
      <c r="M21" s="64">
        <f>COUNTIF(M6:M20,"Installed")</f>
        <v>0</v>
      </c>
    </row>
    <row r="22" spans="1:14" x14ac:dyDescent="0.3">
      <c r="A22" s="68"/>
      <c r="C22" s="38"/>
      <c r="E22" s="55"/>
      <c r="F22" s="55"/>
      <c r="G22" s="55"/>
    </row>
    <row r="23" spans="1:14" x14ac:dyDescent="0.3">
      <c r="A23" s="68"/>
      <c r="C23" s="38"/>
      <c r="E23" s="55"/>
      <c r="F23" s="55"/>
      <c r="G23" s="55"/>
    </row>
    <row r="24" spans="1:14" x14ac:dyDescent="0.3">
      <c r="A24" s="68"/>
      <c r="C24" s="38"/>
      <c r="E24" s="55"/>
      <c r="F24" s="55"/>
      <c r="G24" s="55"/>
    </row>
    <row r="25" spans="1:14" x14ac:dyDescent="0.3">
      <c r="A25" s="68"/>
      <c r="C25" s="38"/>
      <c r="E25" s="55"/>
      <c r="F25" s="55"/>
      <c r="G25" s="55"/>
    </row>
    <row r="26" spans="1:14" x14ac:dyDescent="0.3">
      <c r="A26" s="68"/>
      <c r="C26" s="38"/>
      <c r="E26" s="55"/>
      <c r="F26" s="55"/>
      <c r="G26" s="55"/>
    </row>
    <row r="27" spans="1:14" x14ac:dyDescent="0.3">
      <c r="A27" s="68"/>
      <c r="C27" s="38"/>
      <c r="E27" s="55"/>
      <c r="F27" s="55"/>
      <c r="G27" s="55"/>
    </row>
    <row r="28" spans="1:14" x14ac:dyDescent="0.3">
      <c r="A28" s="68"/>
      <c r="C28" s="38"/>
      <c r="E28" s="55"/>
      <c r="F28" s="55"/>
      <c r="G28" s="55"/>
    </row>
    <row r="29" spans="1:14" x14ac:dyDescent="0.3">
      <c r="A29" s="69"/>
      <c r="C29" s="38"/>
      <c r="E29" s="55"/>
      <c r="F29" s="70"/>
      <c r="G29" s="55"/>
    </row>
    <row r="30" spans="1:14" x14ac:dyDescent="0.3">
      <c r="A30" s="69"/>
      <c r="C30" s="38"/>
      <c r="E30" s="55"/>
      <c r="F30" s="70"/>
      <c r="G30" s="55"/>
    </row>
    <row r="31" spans="1:14" x14ac:dyDescent="0.3">
      <c r="A31" s="69"/>
      <c r="C31" s="38"/>
      <c r="E31" s="55"/>
      <c r="F31" s="71"/>
      <c r="G31" s="55"/>
    </row>
    <row r="32" spans="1:14" x14ac:dyDescent="0.3">
      <c r="A32" s="68"/>
      <c r="C32" s="38"/>
      <c r="E32" s="55"/>
      <c r="F32" s="70"/>
      <c r="G32" s="55"/>
    </row>
    <row r="33" spans="1:7" x14ac:dyDescent="0.3">
      <c r="A33" s="68"/>
      <c r="C33" s="38"/>
      <c r="E33" s="55"/>
      <c r="F33" s="70"/>
      <c r="G33" s="55"/>
    </row>
    <row r="34" spans="1:7" x14ac:dyDescent="0.3">
      <c r="A34" s="72"/>
      <c r="C34" s="38"/>
      <c r="E34" s="55"/>
      <c r="F34" s="55"/>
      <c r="G34" s="55"/>
    </row>
    <row r="35" spans="1:7" x14ac:dyDescent="0.3">
      <c r="A35" s="72"/>
      <c r="C35" s="38"/>
      <c r="E35" s="55"/>
      <c r="F35" s="55"/>
      <c r="G35" s="55"/>
    </row>
    <row r="36" spans="1:7" x14ac:dyDescent="0.3">
      <c r="A36" s="72"/>
      <c r="C36" s="38"/>
      <c r="E36" s="55"/>
      <c r="F36" s="55"/>
      <c r="G36" s="55"/>
    </row>
    <row r="37" spans="1:7" x14ac:dyDescent="0.3">
      <c r="A37" s="72"/>
      <c r="C37" s="38"/>
      <c r="E37" s="55"/>
      <c r="F37" s="55"/>
      <c r="G37" s="55"/>
    </row>
    <row r="38" spans="1:7" x14ac:dyDescent="0.3">
      <c r="A38" s="72"/>
      <c r="C38" s="38"/>
      <c r="E38" s="55"/>
      <c r="F38" s="65"/>
      <c r="G38" s="55"/>
    </row>
    <row r="39" spans="1:7" x14ac:dyDescent="0.3">
      <c r="A39" s="72"/>
      <c r="C39" s="38"/>
      <c r="E39" s="55"/>
      <c r="F39" s="55"/>
      <c r="G39" s="55"/>
    </row>
    <row r="40" spans="1:7" x14ac:dyDescent="0.3">
      <c r="A40" s="72"/>
      <c r="C40" s="38"/>
      <c r="E40" s="55"/>
      <c r="F40" s="55"/>
      <c r="G40" s="55"/>
    </row>
    <row r="41" spans="1:7" x14ac:dyDescent="0.3">
      <c r="A41" s="68"/>
      <c r="C41" s="38"/>
      <c r="E41" s="55"/>
      <c r="F41" s="55"/>
      <c r="G41" s="55"/>
    </row>
    <row r="42" spans="1:7" x14ac:dyDescent="0.3">
      <c r="A42" s="68"/>
      <c r="C42" s="38"/>
    </row>
    <row r="43" spans="1:7" x14ac:dyDescent="0.3">
      <c r="C43" s="38"/>
    </row>
    <row r="44" spans="1:7" x14ac:dyDescent="0.3">
      <c r="C44" s="38"/>
    </row>
    <row r="45" spans="1:7" x14ac:dyDescent="0.3">
      <c r="C45" s="38"/>
    </row>
    <row r="46" spans="1:7" x14ac:dyDescent="0.3">
      <c r="C46" s="38"/>
    </row>
    <row r="47" spans="1:7" x14ac:dyDescent="0.3">
      <c r="C47" s="38"/>
    </row>
    <row r="48" spans="1:7" x14ac:dyDescent="0.3">
      <c r="C48" s="38"/>
    </row>
    <row r="49" spans="3:3" x14ac:dyDescent="0.3">
      <c r="C49" s="38"/>
    </row>
    <row r="50" spans="3:3" x14ac:dyDescent="0.3">
      <c r="C50" s="38"/>
    </row>
    <row r="51" spans="3:3" x14ac:dyDescent="0.3">
      <c r="C51" s="38"/>
    </row>
    <row r="52" spans="3:3" x14ac:dyDescent="0.3">
      <c r="C52" s="38"/>
    </row>
    <row r="53" spans="3:3" x14ac:dyDescent="0.3">
      <c r="C53" s="38"/>
    </row>
    <row r="54" spans="3:3" x14ac:dyDescent="0.3">
      <c r="C54" s="38"/>
    </row>
    <row r="55" spans="3:3" x14ac:dyDescent="0.3">
      <c r="C55" s="38"/>
    </row>
    <row r="56" spans="3:3" x14ac:dyDescent="0.3">
      <c r="C56" s="38"/>
    </row>
    <row r="57" spans="3:3" x14ac:dyDescent="0.3">
      <c r="C57" s="38"/>
    </row>
    <row r="58" spans="3:3" x14ac:dyDescent="0.3">
      <c r="C58" s="38"/>
    </row>
    <row r="59" spans="3:3" x14ac:dyDescent="0.3">
      <c r="C59" s="38"/>
    </row>
    <row r="60" spans="3:3" x14ac:dyDescent="0.3">
      <c r="C60" s="38"/>
    </row>
    <row r="61" spans="3:3" x14ac:dyDescent="0.3">
      <c r="C61" s="38"/>
    </row>
    <row r="62" spans="3:3" x14ac:dyDescent="0.3">
      <c r="C62" s="38"/>
    </row>
    <row r="63" spans="3:3" x14ac:dyDescent="0.3">
      <c r="C63" s="38"/>
    </row>
    <row r="64" spans="3:3" x14ac:dyDescent="0.3">
      <c r="C64" s="38"/>
    </row>
    <row r="65" spans="3:3" x14ac:dyDescent="0.3">
      <c r="C65" s="38"/>
    </row>
    <row r="66" spans="3:3" x14ac:dyDescent="0.3">
      <c r="C66" s="38"/>
    </row>
    <row r="67" spans="3:3" x14ac:dyDescent="0.3">
      <c r="C67" s="38"/>
    </row>
    <row r="68" spans="3:3" x14ac:dyDescent="0.3">
      <c r="C68" s="38"/>
    </row>
    <row r="69" spans="3:3" x14ac:dyDescent="0.3">
      <c r="C69" s="38"/>
    </row>
    <row r="70" spans="3:3" x14ac:dyDescent="0.3">
      <c r="C70" s="38"/>
    </row>
    <row r="187" spans="3:3" x14ac:dyDescent="0.3">
      <c r="C187" s="35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7:G19">
    <cfRule type="containsText" dxfId="53" priority="126" operator="containsText" text="New Tag Required">
      <formula>NOT(ISERROR(SEARCH("New Tag Required",G7)))</formula>
    </cfRule>
  </conditionalFormatting>
  <conditionalFormatting sqref="D7:D86">
    <cfRule type="containsText" dxfId="52" priority="125" operator="containsText" text="Yes">
      <formula>NOT(ISERROR(SEARCH("Yes",D7)))</formula>
    </cfRule>
  </conditionalFormatting>
  <conditionalFormatting sqref="H26:H86 H187:H408 H7:H19">
    <cfRule type="containsText" dxfId="51" priority="113" operator="containsText" text="New Sign Required">
      <formula>NOT(ISERROR(SEARCH("New Sign Required",H7)))</formula>
    </cfRule>
  </conditionalFormatting>
  <conditionalFormatting sqref="G26:G86 G7:H19">
    <cfRule type="containsText" dxfId="50" priority="112" operator="containsText" text="Action Required">
      <formula>NOT(ISERROR(SEARCH("Action Required",G7)))</formula>
    </cfRule>
  </conditionalFormatting>
  <conditionalFormatting sqref="H26:H86">
    <cfRule type="containsText" dxfId="49" priority="111" operator="containsText" text="Action Required">
      <formula>NOT(ISERROR(SEARCH("Action Required",H26)))</formula>
    </cfRule>
  </conditionalFormatting>
  <conditionalFormatting sqref="G22:G25">
    <cfRule type="containsText" dxfId="48" priority="53" operator="containsText" text="New Tag Required">
      <formula>NOT(ISERROR(SEARCH("New Tag Required",G22)))</formula>
    </cfRule>
  </conditionalFormatting>
  <conditionalFormatting sqref="H22:H25">
    <cfRule type="containsText" dxfId="47" priority="51" operator="containsText" text="New Sign Required">
      <formula>NOT(ISERROR(SEARCH("New Sign Required",H22)))</formula>
    </cfRule>
  </conditionalFormatting>
  <conditionalFormatting sqref="G22:G25">
    <cfRule type="containsText" dxfId="46" priority="50" operator="containsText" text="Action Required">
      <formula>NOT(ISERROR(SEARCH("Action Required",G22)))</formula>
    </cfRule>
  </conditionalFormatting>
  <conditionalFormatting sqref="H22:H25">
    <cfRule type="containsText" dxfId="45" priority="49" operator="containsText" text="Action Required">
      <formula>NOT(ISERROR(SEARCH("Action Required",H22)))</formula>
    </cfRule>
  </conditionalFormatting>
  <conditionalFormatting sqref="D87:D186">
    <cfRule type="containsText" dxfId="44" priority="45" operator="containsText" text="Yes">
      <formula>NOT(ISERROR(SEARCH("Yes",D87)))</formula>
    </cfRule>
  </conditionalFormatting>
  <conditionalFormatting sqref="H87:H186">
    <cfRule type="containsText" dxfId="43" priority="44" operator="containsText" text="New Sign Required">
      <formula>NOT(ISERROR(SEARCH("New Sign Required",H87)))</formula>
    </cfRule>
  </conditionalFormatting>
  <conditionalFormatting sqref="G87:G186">
    <cfRule type="containsText" dxfId="42" priority="43" operator="containsText" text="Action Required">
      <formula>NOT(ISERROR(SEARCH("Action Required",G87)))</formula>
    </cfRule>
  </conditionalFormatting>
  <conditionalFormatting sqref="H87:H186">
    <cfRule type="containsText" dxfId="41" priority="42" operator="containsText" text="Action Required">
      <formula>NOT(ISERROR(SEARCH("Action Required",H87)))</formula>
    </cfRule>
  </conditionalFormatting>
  <conditionalFormatting sqref="D6">
    <cfRule type="containsText" dxfId="40" priority="39" operator="containsText" text="Yes">
      <formula>NOT(ISERROR(SEARCH("Yes",D6)))</formula>
    </cfRule>
  </conditionalFormatting>
  <conditionalFormatting sqref="J2:N2">
    <cfRule type="cellIs" dxfId="39" priority="19" operator="notEqual">
      <formula>0</formula>
    </cfRule>
  </conditionalFormatting>
  <conditionalFormatting sqref="J6:J18">
    <cfRule type="cellIs" dxfId="38" priority="18" operator="equal">
      <formula>0</formula>
    </cfRule>
  </conditionalFormatting>
  <conditionalFormatting sqref="M6:M18">
    <cfRule type="cellIs" dxfId="37" priority="17" operator="equal">
      <formula>0</formula>
    </cfRule>
  </conditionalFormatting>
  <conditionalFormatting sqref="J6:J18 M6:M18">
    <cfRule type="cellIs" dxfId="36" priority="14" operator="equal">
      <formula>"In Progress"</formula>
    </cfRule>
    <cfRule type="cellIs" dxfId="35" priority="15" operator="equal">
      <formula>"Log Issues"</formula>
    </cfRule>
    <cfRule type="cellIs" dxfId="34" priority="16" operator="equal">
      <formula>"N/A"</formula>
    </cfRule>
  </conditionalFormatting>
  <conditionalFormatting sqref="K6:L11">
    <cfRule type="expression" dxfId="33" priority="13">
      <formula>$J6="Log Issues"</formula>
    </cfRule>
  </conditionalFormatting>
  <conditionalFormatting sqref="N6:N11">
    <cfRule type="expression" dxfId="32" priority="12">
      <formula>$M6="Log Issues"</formula>
    </cfRule>
  </conditionalFormatting>
  <conditionalFormatting sqref="G6">
    <cfRule type="containsText" dxfId="31" priority="11" operator="containsText" text="New Tag Required">
      <formula>NOT(ISERROR(SEARCH("New Tag Required",G6)))</formula>
    </cfRule>
  </conditionalFormatting>
  <conditionalFormatting sqref="H6">
    <cfRule type="containsText" dxfId="30" priority="10" operator="containsText" text="New Sign Required">
      <formula>NOT(ISERROR(SEARCH("New Sign Required",H6)))</formula>
    </cfRule>
  </conditionalFormatting>
  <conditionalFormatting sqref="G6">
    <cfRule type="containsText" dxfId="29" priority="9" operator="containsText" text="Action Required">
      <formula>NOT(ISERROR(SEARCH("Action Required",G6)))</formula>
    </cfRule>
  </conditionalFormatting>
  <conditionalFormatting sqref="H6">
    <cfRule type="containsText" dxfId="28" priority="8" operator="containsText" text="Action Required">
      <formula>NOT(ISERROR(SEARCH("Action Required",H6)))</formula>
    </cfRule>
  </conditionalFormatting>
  <conditionalFormatting sqref="H1:H1048576">
    <cfRule type="containsText" dxfId="27" priority="6" operator="containsText" text="Remove Old Sign">
      <formula>NOT(ISERROR(SEARCH("Remove Old Sign",H1)))</formula>
    </cfRule>
    <cfRule type="containsText" dxfId="26" priority="7" operator="containsText" text="Move Sign to New Location">
      <formula>NOT(ISERROR(SEARCH("Move Sign to New Location",H1)))</formula>
    </cfRule>
  </conditionalFormatting>
  <conditionalFormatting sqref="G3:G1048576">
    <cfRule type="containsText" dxfId="25" priority="5" operator="containsText" text="Remove Old Tag">
      <formula>NOT(ISERROR(SEARCH("Remove Old Tag",G3)))</formula>
    </cfRule>
  </conditionalFormatting>
  <conditionalFormatting sqref="G1:G2">
    <cfRule type="containsText" dxfId="24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</xm:sqref>
        </x14:dataValidation>
        <x14:dataValidation type="list" allowBlank="1" showInputMessage="1" showErrorMessage="1">
          <x14:formula1>
            <xm:f>Lookup!$A$1:$A$4</xm:f>
          </x14:formula1>
          <xm:sqref>G22:G186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33" sqref="D33"/>
    </sheetView>
  </sheetViews>
  <sheetFormatPr defaultColWidth="9.109375" defaultRowHeight="14.4" x14ac:dyDescent="0.3"/>
  <cols>
    <col min="1" max="1" width="22.44140625" style="27" bestFit="1" customWidth="1"/>
    <col min="2" max="2" width="37.6640625" style="27" customWidth="1"/>
    <col min="3" max="3" width="24" style="20" customWidth="1"/>
    <col min="4" max="4" width="14.33203125" style="20" bestFit="1" customWidth="1"/>
    <col min="5" max="5" width="40.88671875" style="20" bestFit="1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16" t="s">
        <v>7</v>
      </c>
      <c r="B1" s="17" t="str">
        <f>'KD Changes'!B1:C1</f>
        <v>0611</v>
      </c>
      <c r="C1" s="18"/>
      <c r="D1" s="10" t="s">
        <v>10</v>
      </c>
      <c r="E1" s="19">
        <f>'KD Changes'!G1</f>
        <v>42200</v>
      </c>
    </row>
    <row r="2" spans="1:10" x14ac:dyDescent="0.3">
      <c r="A2" s="22" t="s">
        <v>8</v>
      </c>
      <c r="B2" s="23" t="str">
        <f>VLOOKUP(B1,[1]BuildingList!A:B,2,FALSE)</f>
        <v>Medical Office Building (Samaritan)</v>
      </c>
      <c r="C2" s="24"/>
      <c r="D2" s="25" t="s">
        <v>12</v>
      </c>
      <c r="E2" s="26" t="str">
        <f>'KD Changes'!G2</f>
        <v>Adam Davidson</v>
      </c>
    </row>
    <row r="5" spans="1:10" s="13" customFormat="1" ht="24" customHeight="1" thickBot="1" x14ac:dyDescent="0.35">
      <c r="A5" s="11" t="s">
        <v>64</v>
      </c>
      <c r="B5" s="12" t="s">
        <v>65</v>
      </c>
      <c r="C5" s="12" t="s">
        <v>66</v>
      </c>
      <c r="D5" s="12" t="s">
        <v>67</v>
      </c>
      <c r="E5" s="12" t="s">
        <v>17</v>
      </c>
    </row>
    <row r="6" spans="1:10" ht="15" thickTop="1" x14ac:dyDescent="0.3">
      <c r="A6" s="77" t="s">
        <v>94</v>
      </c>
      <c r="B6" s="78" t="s">
        <v>95</v>
      </c>
      <c r="C6" s="20" t="s">
        <v>70</v>
      </c>
      <c r="G6" s="13"/>
      <c r="H6" s="13"/>
      <c r="I6" s="20"/>
      <c r="J6" s="20"/>
    </row>
    <row r="7" spans="1:10" x14ac:dyDescent="0.3">
      <c r="A7" s="77" t="s">
        <v>96</v>
      </c>
      <c r="B7" s="78" t="s">
        <v>97</v>
      </c>
      <c r="C7" s="20" t="s">
        <v>70</v>
      </c>
      <c r="G7" s="13"/>
      <c r="H7" s="13"/>
      <c r="I7" s="20"/>
      <c r="J7" s="20"/>
    </row>
    <row r="8" spans="1:10" ht="15" customHeight="1" x14ac:dyDescent="0.3">
      <c r="A8" s="77" t="s">
        <v>98</v>
      </c>
      <c r="B8" s="78" t="s">
        <v>99</v>
      </c>
      <c r="C8" s="20" t="s">
        <v>70</v>
      </c>
      <c r="G8" s="13"/>
      <c r="H8" s="13"/>
      <c r="I8" s="20"/>
      <c r="J8" s="20"/>
    </row>
    <row r="9" spans="1:10" x14ac:dyDescent="0.3">
      <c r="A9" s="77" t="s">
        <v>100</v>
      </c>
      <c r="B9" s="78" t="s">
        <v>101</v>
      </c>
      <c r="C9" s="20" t="s">
        <v>70</v>
      </c>
      <c r="G9" s="13"/>
      <c r="H9" s="13"/>
      <c r="I9" s="20"/>
      <c r="J9" s="20"/>
    </row>
    <row r="10" spans="1:10" x14ac:dyDescent="0.3">
      <c r="A10" s="77" t="s">
        <v>102</v>
      </c>
      <c r="B10" s="78" t="s">
        <v>103</v>
      </c>
      <c r="C10" s="20" t="s">
        <v>70</v>
      </c>
      <c r="F10" s="29"/>
      <c r="G10" s="13"/>
      <c r="H10" s="13"/>
    </row>
    <row r="11" spans="1:10" x14ac:dyDescent="0.3">
      <c r="A11" s="77" t="s">
        <v>104</v>
      </c>
      <c r="B11" s="78" t="s">
        <v>105</v>
      </c>
      <c r="C11" s="20" t="s">
        <v>69</v>
      </c>
      <c r="D11" s="1">
        <v>317</v>
      </c>
      <c r="E11" s="1" t="s">
        <v>91</v>
      </c>
      <c r="F11" s="29"/>
      <c r="G11" s="13"/>
      <c r="H11" s="13"/>
    </row>
    <row r="12" spans="1:10" x14ac:dyDescent="0.3">
      <c r="A12" s="77" t="s">
        <v>106</v>
      </c>
      <c r="B12" s="78" t="s">
        <v>107</v>
      </c>
      <c r="C12" s="20" t="s">
        <v>69</v>
      </c>
      <c r="D12" s="1">
        <v>80</v>
      </c>
      <c r="E12" s="1" t="s">
        <v>82</v>
      </c>
      <c r="F12" s="29"/>
      <c r="G12" s="13"/>
      <c r="H12" s="13"/>
    </row>
    <row r="13" spans="1:10" x14ac:dyDescent="0.3">
      <c r="A13" s="77" t="s">
        <v>108</v>
      </c>
      <c r="B13" s="78" t="s">
        <v>105</v>
      </c>
      <c r="C13" s="20" t="s">
        <v>69</v>
      </c>
      <c r="D13" s="1">
        <v>23</v>
      </c>
      <c r="E13" s="1" t="s">
        <v>84</v>
      </c>
      <c r="F13" s="29"/>
      <c r="G13" s="13"/>
      <c r="H13" s="13"/>
    </row>
    <row r="14" spans="1:10" x14ac:dyDescent="0.3">
      <c r="A14" s="77" t="s">
        <v>109</v>
      </c>
      <c r="B14" s="78" t="s">
        <v>105</v>
      </c>
      <c r="C14" s="20" t="s">
        <v>69</v>
      </c>
      <c r="D14" s="1">
        <v>145</v>
      </c>
      <c r="E14" s="1" t="s">
        <v>83</v>
      </c>
      <c r="F14" s="29"/>
      <c r="G14" s="13"/>
      <c r="H14" s="13"/>
    </row>
    <row r="15" spans="1:10" x14ac:dyDescent="0.3">
      <c r="A15" s="77" t="s">
        <v>110</v>
      </c>
      <c r="B15" s="78" t="s">
        <v>105</v>
      </c>
      <c r="C15" s="20" t="s">
        <v>69</v>
      </c>
      <c r="D15" s="1">
        <v>170</v>
      </c>
      <c r="F15" s="29"/>
      <c r="G15" s="13"/>
      <c r="H15" s="13"/>
    </row>
    <row r="16" spans="1:10" x14ac:dyDescent="0.3">
      <c r="A16" s="77" t="s">
        <v>111</v>
      </c>
      <c r="B16" s="78" t="s">
        <v>105</v>
      </c>
      <c r="C16" s="20" t="s">
        <v>69</v>
      </c>
      <c r="D16" s="1">
        <v>161</v>
      </c>
      <c r="F16" s="29"/>
      <c r="G16" s="13"/>
      <c r="H16" s="13"/>
    </row>
    <row r="17" spans="1:8" x14ac:dyDescent="0.3">
      <c r="A17" s="20"/>
      <c r="B17" s="20"/>
      <c r="F17" s="29"/>
      <c r="G17" s="13"/>
      <c r="H17" s="13"/>
    </row>
    <row r="18" spans="1:8" x14ac:dyDescent="0.3">
      <c r="A18" s="20"/>
      <c r="B18" s="20"/>
      <c r="F18" s="29"/>
      <c r="G18" s="13"/>
      <c r="H18" s="13"/>
    </row>
    <row r="19" spans="1:8" x14ac:dyDescent="0.3">
      <c r="A19" s="20"/>
      <c r="B19" s="20"/>
      <c r="F19" s="29"/>
      <c r="G19" s="13"/>
      <c r="H19" s="13"/>
    </row>
    <row r="20" spans="1:8" x14ac:dyDescent="0.3">
      <c r="A20" s="20"/>
      <c r="B20" s="20"/>
      <c r="F20" s="29"/>
      <c r="G20" s="13"/>
      <c r="H20" s="13"/>
    </row>
    <row r="21" spans="1:8" x14ac:dyDescent="0.3">
      <c r="A21" s="20"/>
      <c r="B21" s="20"/>
      <c r="F21" s="30"/>
      <c r="G21" s="13"/>
      <c r="H21" s="13"/>
    </row>
    <row r="22" spans="1:8" x14ac:dyDescent="0.3">
      <c r="A22" s="20"/>
      <c r="B22" s="20"/>
      <c r="F22" s="29"/>
      <c r="G22" s="13"/>
      <c r="H22" s="13"/>
    </row>
    <row r="23" spans="1:8" x14ac:dyDescent="0.3">
      <c r="A23" s="20"/>
      <c r="B23" s="20"/>
      <c r="F23" s="29"/>
      <c r="G23" s="13"/>
      <c r="H23" s="13"/>
    </row>
    <row r="24" spans="1:8" x14ac:dyDescent="0.3">
      <c r="A24" s="20"/>
      <c r="B24" s="20"/>
      <c r="F24" s="29"/>
      <c r="G24" s="13"/>
      <c r="H24" s="13"/>
    </row>
    <row r="25" spans="1:8" x14ac:dyDescent="0.3">
      <c r="A25" s="20"/>
      <c r="B25" s="20"/>
      <c r="F25" s="29"/>
      <c r="G25" s="13"/>
      <c r="H25" s="13"/>
    </row>
    <row r="26" spans="1:8" x14ac:dyDescent="0.3">
      <c r="A26" s="20"/>
      <c r="B26" s="20"/>
      <c r="F26" s="29"/>
      <c r="G26" s="13"/>
      <c r="H26" s="13"/>
    </row>
    <row r="27" spans="1:8" x14ac:dyDescent="0.3">
      <c r="A27" s="20"/>
      <c r="B27" s="20"/>
      <c r="F27" s="29"/>
      <c r="G27" s="13"/>
      <c r="H27" s="13"/>
    </row>
    <row r="28" spans="1:8" x14ac:dyDescent="0.3">
      <c r="A28" s="20"/>
      <c r="B28" s="20"/>
      <c r="F28" s="29"/>
      <c r="G28" s="13"/>
      <c r="H28" s="13"/>
    </row>
    <row r="29" spans="1:8" x14ac:dyDescent="0.3">
      <c r="A29" s="20"/>
      <c r="B29" s="20"/>
      <c r="F29" s="29"/>
      <c r="G29" s="13"/>
      <c r="H29" s="13"/>
    </row>
    <row r="30" spans="1:8" x14ac:dyDescent="0.3">
      <c r="A30" s="20"/>
      <c r="B30" s="20"/>
      <c r="F30" s="29"/>
      <c r="G30" s="13"/>
      <c r="H30" s="13"/>
    </row>
    <row r="31" spans="1:8" x14ac:dyDescent="0.3">
      <c r="A31" s="28"/>
      <c r="E31" s="29"/>
      <c r="F31" s="29"/>
      <c r="G31" s="13"/>
      <c r="H31" s="13"/>
    </row>
    <row r="32" spans="1:8" x14ac:dyDescent="0.3">
      <c r="A32" s="28"/>
      <c r="E32" s="29"/>
      <c r="F32" s="29"/>
      <c r="G32" s="13"/>
      <c r="H32" s="13"/>
    </row>
    <row r="33" spans="1:8" x14ac:dyDescent="0.3">
      <c r="A33" s="28"/>
      <c r="E33" s="29"/>
      <c r="F33" s="29"/>
      <c r="G33" s="13"/>
      <c r="H33" s="13"/>
    </row>
    <row r="34" spans="1:8" x14ac:dyDescent="0.3">
      <c r="A34" s="28"/>
      <c r="E34" s="29"/>
      <c r="F34" s="29"/>
      <c r="G34" s="13"/>
      <c r="H34" s="13"/>
    </row>
    <row r="35" spans="1:8" x14ac:dyDescent="0.3">
      <c r="A35" s="28"/>
      <c r="E35" s="29"/>
      <c r="F35" s="29"/>
      <c r="G35" s="13"/>
      <c r="H35" s="13"/>
    </row>
    <row r="36" spans="1:8" x14ac:dyDescent="0.3">
      <c r="A36" s="28"/>
      <c r="E36" s="29"/>
      <c r="F36" s="29"/>
      <c r="G36" s="13"/>
      <c r="H36" s="13"/>
    </row>
    <row r="37" spans="1:8" x14ac:dyDescent="0.3">
      <c r="A37" s="28"/>
      <c r="E37" s="29"/>
      <c r="F37" s="29"/>
      <c r="G37" s="13"/>
      <c r="H37" s="13"/>
    </row>
    <row r="38" spans="1:8" x14ac:dyDescent="0.3">
      <c r="A38" s="28"/>
      <c r="E38" s="29"/>
      <c r="F38" s="29"/>
      <c r="G38" s="13"/>
      <c r="H38" s="13"/>
    </row>
    <row r="39" spans="1:8" x14ac:dyDescent="0.3">
      <c r="A39" s="28"/>
      <c r="E39" s="29"/>
      <c r="F39" s="29"/>
      <c r="G39" s="29"/>
    </row>
    <row r="40" spans="1:8" x14ac:dyDescent="0.3">
      <c r="A40" s="28"/>
      <c r="E40" s="29"/>
      <c r="F40" s="29"/>
      <c r="G40" s="29"/>
    </row>
    <row r="41" spans="1:8" x14ac:dyDescent="0.3">
      <c r="A41" s="31"/>
      <c r="E41" s="29"/>
      <c r="F41" s="32"/>
      <c r="G41" s="29"/>
    </row>
    <row r="42" spans="1:8" x14ac:dyDescent="0.3">
      <c r="A42" s="31"/>
      <c r="E42" s="29"/>
      <c r="F42" s="32"/>
      <c r="G42" s="29"/>
    </row>
    <row r="43" spans="1:8" x14ac:dyDescent="0.3">
      <c r="A43" s="31"/>
      <c r="E43" s="29"/>
      <c r="F43" s="33"/>
      <c r="G43" s="29"/>
    </row>
    <row r="44" spans="1:8" x14ac:dyDescent="0.3">
      <c r="A44" s="28"/>
      <c r="E44" s="29"/>
      <c r="F44" s="32"/>
      <c r="G44" s="29"/>
    </row>
    <row r="45" spans="1:8" x14ac:dyDescent="0.3">
      <c r="A45" s="28"/>
      <c r="E45" s="29"/>
      <c r="F45" s="32"/>
      <c r="G45" s="29"/>
    </row>
    <row r="46" spans="1:8" x14ac:dyDescent="0.3">
      <c r="A46" s="34"/>
      <c r="E46" s="29"/>
      <c r="F46" s="29"/>
      <c r="G46" s="29"/>
    </row>
    <row r="47" spans="1:8" x14ac:dyDescent="0.3">
      <c r="A47" s="34"/>
      <c r="E47" s="29"/>
      <c r="F47" s="29"/>
      <c r="G47" s="29"/>
    </row>
    <row r="48" spans="1:8" x14ac:dyDescent="0.3">
      <c r="A48" s="34"/>
      <c r="E48" s="29"/>
      <c r="F48" s="29"/>
      <c r="G48" s="29"/>
    </row>
    <row r="49" spans="1:7" x14ac:dyDescent="0.3">
      <c r="A49" s="34"/>
      <c r="E49" s="29"/>
      <c r="F49" s="29"/>
      <c r="G49" s="29"/>
    </row>
    <row r="50" spans="1:7" x14ac:dyDescent="0.3">
      <c r="A50" s="34"/>
      <c r="C50" s="21"/>
      <c r="E50" s="29"/>
      <c r="F50" s="30"/>
      <c r="G50" s="29"/>
    </row>
    <row r="51" spans="1:7" x14ac:dyDescent="0.3">
      <c r="A51" s="34"/>
      <c r="C51" s="21"/>
      <c r="E51" s="29"/>
      <c r="F51" s="29"/>
      <c r="G51" s="29"/>
    </row>
    <row r="52" spans="1:7" x14ac:dyDescent="0.3">
      <c r="A52" s="34"/>
      <c r="C52" s="21"/>
      <c r="E52" s="29"/>
      <c r="F52" s="29"/>
      <c r="G52" s="29"/>
    </row>
    <row r="53" spans="1:7" x14ac:dyDescent="0.3">
      <c r="A53" s="28"/>
      <c r="C53" s="21"/>
      <c r="E53" s="29"/>
      <c r="F53" s="29"/>
      <c r="G53" s="29"/>
    </row>
    <row r="54" spans="1:7" x14ac:dyDescent="0.3">
      <c r="A54" s="28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23" priority="16" operator="containsText" text="New Tag Required">
      <formula>NOT(ISERROR(SEARCH("New Tag Required",G39)))</formula>
    </cfRule>
  </conditionalFormatting>
  <conditionalFormatting sqref="D49:D98">
    <cfRule type="containsText" dxfId="22" priority="15" operator="containsText" text="Yes">
      <formula>NOT(ISERROR(SEARCH("Yes",D49)))</formula>
    </cfRule>
  </conditionalFormatting>
  <conditionalFormatting sqref="H39:H98 H199:H420">
    <cfRule type="containsText" dxfId="21" priority="14" operator="containsText" text="New Sign Required">
      <formula>NOT(ISERROR(SEARCH("New Sign Required",H39)))</formula>
    </cfRule>
  </conditionalFormatting>
  <conditionalFormatting sqref="G39:G98">
    <cfRule type="containsText" dxfId="20" priority="13" operator="containsText" text="Action Required">
      <formula>NOT(ISERROR(SEARCH("Action Required",G39)))</formula>
    </cfRule>
  </conditionalFormatting>
  <conditionalFormatting sqref="H39:H98">
    <cfRule type="containsText" dxfId="19" priority="12" operator="containsText" text="Action Required">
      <formula>NOT(ISERROR(SEARCH("Action Required",H39)))</formula>
    </cfRule>
  </conditionalFormatting>
  <conditionalFormatting sqref="D99:D198">
    <cfRule type="containsText" dxfId="18" priority="7" operator="containsText" text="Yes">
      <formula>NOT(ISERROR(SEARCH("Yes",D99)))</formula>
    </cfRule>
  </conditionalFormatting>
  <conditionalFormatting sqref="H99:H198">
    <cfRule type="containsText" dxfId="17" priority="6" operator="containsText" text="New Sign Required">
      <formula>NOT(ISERROR(SEARCH("New Sign Required",H99)))</formula>
    </cfRule>
  </conditionalFormatting>
  <conditionalFormatting sqref="G99:G198">
    <cfRule type="containsText" dxfId="16" priority="5" operator="containsText" text="Action Required">
      <formula>NOT(ISERROR(SEARCH("Action Required",G99)))</formula>
    </cfRule>
  </conditionalFormatting>
  <conditionalFormatting sqref="H99:H198">
    <cfRule type="containsText" dxfId="15" priority="4" operator="containsText" text="Action Required">
      <formula>NOT(ISERROR(SEARCH("Action Required",H99)))</formula>
    </cfRule>
  </conditionalFormatting>
  <conditionalFormatting sqref="H1:H4 H39:H1048576 G5:G38">
    <cfRule type="containsText" dxfId="14" priority="2" operator="containsText" text="Remove Old Sign">
      <formula>NOT(ISERROR(SEARCH("Remove Old Sign",G1)))</formula>
    </cfRule>
    <cfRule type="containsText" dxfId="13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12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15" t="s">
        <v>50</v>
      </c>
    </row>
    <row r="10" spans="1:7" s="1" customFormat="1" x14ac:dyDescent="0.3">
      <c r="E10" s="15" t="s">
        <v>33</v>
      </c>
    </row>
    <row r="11" spans="1:7" x14ac:dyDescent="0.3">
      <c r="E11" s="15" t="s">
        <v>20</v>
      </c>
    </row>
    <row r="12" spans="1:7" x14ac:dyDescent="0.3">
      <c r="E12" s="15" t="s">
        <v>24</v>
      </c>
    </row>
    <row r="13" spans="1:7" x14ac:dyDescent="0.3">
      <c r="E13" s="15" t="s">
        <v>53</v>
      </c>
    </row>
    <row r="14" spans="1:7" x14ac:dyDescent="0.3">
      <c r="E14" s="15" t="s">
        <v>51</v>
      </c>
    </row>
    <row r="15" spans="1:7" x14ac:dyDescent="0.3">
      <c r="E15" s="15" t="s">
        <v>22</v>
      </c>
    </row>
    <row r="16" spans="1:7" x14ac:dyDescent="0.3">
      <c r="E16" s="15" t="s">
        <v>26</v>
      </c>
    </row>
    <row r="17" spans="1:7" x14ac:dyDescent="0.3">
      <c r="E17" s="15" t="s">
        <v>23</v>
      </c>
    </row>
    <row r="18" spans="1:7" x14ac:dyDescent="0.3">
      <c r="E18" s="15" t="s">
        <v>25</v>
      </c>
    </row>
    <row r="19" spans="1:7" x14ac:dyDescent="0.3">
      <c r="E19" s="7"/>
    </row>
    <row r="20" spans="1:7" x14ac:dyDescent="0.3">
      <c r="A20" s="14"/>
      <c r="B20" s="14"/>
      <c r="C20" s="14"/>
      <c r="D20" s="14"/>
      <c r="F20" s="14"/>
      <c r="G20" s="14"/>
    </row>
    <row r="21" spans="1:7" x14ac:dyDescent="0.3">
      <c r="A21" s="14"/>
      <c r="B21" s="14"/>
      <c r="C21" s="14"/>
      <c r="D21" s="14"/>
      <c r="F21" s="14"/>
      <c r="G21" s="14"/>
    </row>
    <row r="22" spans="1:7" x14ac:dyDescent="0.3">
      <c r="A22" s="14"/>
      <c r="B22" s="14"/>
      <c r="C22" s="14"/>
      <c r="D22" s="14"/>
      <c r="F22" s="14"/>
      <c r="G22" s="14"/>
    </row>
    <row r="23" spans="1:7" x14ac:dyDescent="0.3">
      <c r="A23" s="14"/>
      <c r="B23" s="14"/>
      <c r="C23" s="14"/>
      <c r="D23" s="14"/>
      <c r="F23" s="14"/>
      <c r="G23" s="14"/>
    </row>
    <row r="24" spans="1:7" x14ac:dyDescent="0.3">
      <c r="A24" s="14"/>
      <c r="B24" s="14"/>
      <c r="C24" s="14"/>
      <c r="D24" s="14"/>
      <c r="F24" s="14"/>
      <c r="G24" s="14"/>
    </row>
    <row r="25" spans="1:7" x14ac:dyDescent="0.3">
      <c r="A25" s="14"/>
      <c r="B25" s="14"/>
      <c r="C25" s="14"/>
      <c r="D25" s="14"/>
      <c r="F25" s="14"/>
      <c r="G25" s="14"/>
    </row>
    <row r="26" spans="1:7" x14ac:dyDescent="0.3">
      <c r="A26" s="14"/>
      <c r="B26" s="14"/>
      <c r="C26" s="14"/>
      <c r="D26" s="14"/>
      <c r="F26" s="14"/>
      <c r="G26" s="14"/>
    </row>
    <row r="27" spans="1:7" x14ac:dyDescent="0.3">
      <c r="A27" s="14"/>
      <c r="B27" s="14"/>
      <c r="C27" s="14"/>
      <c r="D27" s="14"/>
      <c r="F27" s="14"/>
      <c r="G27" s="14"/>
    </row>
    <row r="28" spans="1:7" x14ac:dyDescent="0.3">
      <c r="A28" s="14"/>
      <c r="B28" s="14"/>
      <c r="C28" s="14"/>
      <c r="D28" s="14"/>
      <c r="F28" s="14"/>
      <c r="G28" s="14"/>
    </row>
    <row r="29" spans="1:7" x14ac:dyDescent="0.3">
      <c r="A29" s="14"/>
      <c r="B29" s="14"/>
      <c r="C29" s="14"/>
      <c r="D29" s="14"/>
      <c r="F29" s="14"/>
      <c r="G29" s="14"/>
    </row>
    <row r="30" spans="1:7" x14ac:dyDescent="0.3">
      <c r="A30" s="14"/>
      <c r="B30" s="14"/>
      <c r="C30" s="14"/>
      <c r="D30" s="14"/>
      <c r="F30" s="14"/>
      <c r="G30" s="14"/>
    </row>
    <row r="31" spans="1:7" x14ac:dyDescent="0.3">
      <c r="A31" s="14"/>
      <c r="B31" s="14"/>
      <c r="C31" s="14"/>
      <c r="D31" s="14"/>
      <c r="F31" s="14"/>
      <c r="G31" s="14"/>
    </row>
    <row r="32" spans="1:7" x14ac:dyDescent="0.3">
      <c r="A32" s="14"/>
      <c r="B32" s="14"/>
      <c r="C32" s="14"/>
      <c r="D32" s="14"/>
      <c r="F32" s="14"/>
      <c r="G32" s="14"/>
    </row>
    <row r="33" spans="1:7" x14ac:dyDescent="0.3">
      <c r="A33" s="14"/>
      <c r="B33" s="14"/>
      <c r="C33" s="14"/>
      <c r="D33" s="14"/>
      <c r="F33" s="14"/>
      <c r="G33" s="14"/>
    </row>
    <row r="34" spans="1:7" x14ac:dyDescent="0.3">
      <c r="A34" s="14"/>
      <c r="B34" s="14"/>
      <c r="C34" s="14"/>
      <c r="D34" s="14"/>
      <c r="F34" s="14"/>
      <c r="G34" s="14"/>
    </row>
    <row r="35" spans="1:7" x14ac:dyDescent="0.3">
      <c r="A35" s="14"/>
      <c r="B35" s="14"/>
      <c r="C35" s="14"/>
      <c r="D35" s="14"/>
      <c r="F35" s="14"/>
      <c r="G35" s="14"/>
    </row>
    <row r="36" spans="1:7" x14ac:dyDescent="0.3">
      <c r="A36" s="14"/>
      <c r="B36" s="14"/>
      <c r="C36" s="14"/>
      <c r="D36" s="14"/>
      <c r="F36" s="14"/>
      <c r="G36" s="14"/>
    </row>
    <row r="37" spans="1:7" x14ac:dyDescent="0.3">
      <c r="A37" s="14"/>
      <c r="B37" s="14"/>
      <c r="C37" s="14"/>
      <c r="D37" s="14"/>
      <c r="F37" s="14"/>
      <c r="G37" s="14"/>
    </row>
    <row r="38" spans="1:7" x14ac:dyDescent="0.3">
      <c r="A38" s="14"/>
      <c r="B38" s="14"/>
      <c r="C38" s="14"/>
      <c r="D38" s="14"/>
      <c r="F38" s="14"/>
      <c r="G38" s="14"/>
    </row>
    <row r="39" spans="1:7" x14ac:dyDescent="0.3">
      <c r="A39" s="14"/>
      <c r="B39" s="14"/>
      <c r="C39" s="14"/>
      <c r="D39" s="14"/>
      <c r="F39" s="14"/>
      <c r="G39" s="1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2015-07-16T17:27:25Z</dcterms:modified>
</cp:coreProperties>
</file>