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765" yWindow="81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Changes'!$A$1:$I$15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10" i="1"/>
  <c r="M11" i="1"/>
  <c r="M12" i="1"/>
  <c r="M13" i="1"/>
  <c r="M14" i="1"/>
  <c r="M15" i="1"/>
  <c r="M16" i="1"/>
  <c r="M17" i="1"/>
  <c r="M18" i="1"/>
  <c r="M7" i="1"/>
  <c r="J8" i="1"/>
  <c r="J10" i="1"/>
  <c r="J11" i="1"/>
  <c r="J12" i="1"/>
  <c r="J13" i="1"/>
  <c r="J14" i="1"/>
  <c r="J15" i="1"/>
  <c r="J16" i="1"/>
  <c r="J17" i="1"/>
  <c r="J18" i="1"/>
  <c r="J7" i="1"/>
  <c r="H21" i="1" l="1"/>
  <c r="G21" i="1"/>
  <c r="M21" i="1" l="1"/>
  <c r="K2" i="1" s="1"/>
  <c r="J21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<sst xmlns="http://schemas.openxmlformats.org/spreadsheetml/2006/main" count="127" uniqueCount="85">
  <si>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</si>
  <si>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</si>
  <si>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</si>
  <si>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</si>
  <si>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</si>
  <si>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</si>
  <si>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</si>
  <si>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</si>
  <si>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</si>
  <si>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</si>
  <si>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</si>
  <si>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</si>
  <si>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</si>
  <si>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</si>
  <si>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</si>
  <si>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</si>
  <si>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</si>
  <si>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</si>
  <si>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</si>
  <si>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</si>
  <si>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</si>
  <si>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</si>
  <si>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</si>
  <si>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</si>
  <si>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</si>
  <si>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</si>
  <si>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</si>
  <si>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</si>
  <si>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</si>
  <si>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</si>
  <si>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</si>
  <si>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</si>
  <si>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</si>
  <si>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</si>
  <si>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</si>
  <si>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</si>
  <si>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</si>
  <si>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</si>
  <si>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</si>
  <si>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</si>
  <si>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</si>
  <si>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</si>
  <si>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</si>
  <si>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</si>
  <si>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</si>
  <si>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</si>
  <si>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</si>
  <si>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</si>
  <si>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</si>
  <si>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</si>
  <si>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</si>
  <si>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</si>
  <si>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</si>
  <si>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</si>
  <si>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</si>
  <si>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</si>
  <si>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</si>
  <si>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</si>
  <si>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</si>
  <si>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</si>
  <si>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</si>
  <si>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</si>
  <si>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</si>
  <si>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</si>
  <si>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0611</t>
  </si>
  <si>
    <t>386A</t>
  </si>
  <si>
    <t>386B</t>
  </si>
  <si>
    <t>03</t>
  </si>
  <si>
    <t>388D</t>
  </si>
  <si>
    <t>386</t>
  </si>
  <si>
    <t>Room Subdivided</t>
  </si>
  <si>
    <t>Room Label Change: 386E Changed To 386B</t>
  </si>
  <si>
    <t>New door &amp; frame placed in hallway. Door was salvaged and moved. Tag should not be required.</t>
  </si>
  <si>
    <t>Move a door</t>
  </si>
  <si>
    <t>Room ID moved.</t>
  </si>
  <si>
    <t>Room ID has been moved to new space created from 388D subdivision.</t>
  </si>
  <si>
    <t>Room 388D subdivided. New IDs are 388D and 386A</t>
  </si>
  <si>
    <t>388</t>
  </si>
  <si>
    <t>correction to sqft</t>
  </si>
  <si>
    <t>388L</t>
  </si>
  <si>
    <t>remove a door</t>
  </si>
  <si>
    <t>389A</t>
  </si>
  <si>
    <t>remove window between 389A and 389B</t>
  </si>
  <si>
    <t>386D</t>
  </si>
  <si>
    <t>New door &amp; frame placed in hallway. Door was not salvaged. Tag will be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</si>
</sst>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1" fillId="0" borderId="0" xfId="43" applyNumberFormat="1" applyFont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0314</v>
          </cell>
          <cell r="B260" t="str">
            <v>252 East Maxwell St</v>
          </cell>
        </row>
        <row r="261">
          <cell r="A261" t="str">
            <v>0315</v>
          </cell>
          <cell r="B261" t="str">
            <v>206 East Maxwell St</v>
          </cell>
        </row>
        <row r="262">
          <cell r="A262" t="str">
            <v>0324</v>
          </cell>
          <cell r="B262" t="str">
            <v>315 Scott St</v>
          </cell>
        </row>
        <row r="263">
          <cell r="A263" t="str">
            <v>0325</v>
          </cell>
          <cell r="B263" t="str">
            <v>317 Scott St</v>
          </cell>
        </row>
        <row r="264">
          <cell r="A264" t="str">
            <v>0327</v>
          </cell>
          <cell r="B264" t="str">
            <v>321 Scott St</v>
          </cell>
        </row>
        <row r="265">
          <cell r="A265" t="str">
            <v>0333</v>
          </cell>
          <cell r="B265" t="str">
            <v>641 South Limestone St</v>
          </cell>
        </row>
        <row r="266">
          <cell r="A266" t="str">
            <v>0336</v>
          </cell>
          <cell r="B266" t="str">
            <v>Thomas D Clark Building</v>
          </cell>
        </row>
        <row r="267">
          <cell r="A267" t="str">
            <v>0337</v>
          </cell>
          <cell r="B267" t="str">
            <v>663 South Limestone Garage</v>
          </cell>
        </row>
        <row r="268">
          <cell r="A268" t="str">
            <v>0343</v>
          </cell>
          <cell r="B268" t="str">
            <v>Bingham Davis House</v>
          </cell>
        </row>
        <row r="269">
          <cell r="A269" t="str">
            <v>0344</v>
          </cell>
          <cell r="B269" t="str">
            <v>Raymond F. Betts House</v>
          </cell>
        </row>
        <row r="270">
          <cell r="A270" t="str">
            <v>0345</v>
          </cell>
          <cell r="B270" t="str">
            <v>Max Kade German House and Cultural Center</v>
          </cell>
        </row>
        <row r="271">
          <cell r="A271" t="str">
            <v>0346</v>
          </cell>
          <cell r="B271" t="str">
            <v>654 Maxwelton Ct</v>
          </cell>
        </row>
        <row r="272">
          <cell r="A272" t="str">
            <v>0347</v>
          </cell>
          <cell r="B272" t="str">
            <v>624 Maxwelton Ct</v>
          </cell>
        </row>
        <row r="273">
          <cell r="A273" t="str">
            <v>0348</v>
          </cell>
          <cell r="B273" t="str">
            <v>626 Maxwelton Ct</v>
          </cell>
        </row>
        <row r="274">
          <cell r="A274" t="str">
            <v>0349</v>
          </cell>
          <cell r="B274" t="str">
            <v>641 Maxwelton Ct</v>
          </cell>
        </row>
        <row r="275">
          <cell r="A275" t="str">
            <v>0350</v>
          </cell>
          <cell r="B275" t="str">
            <v>643 Maxwelton Ct</v>
          </cell>
        </row>
        <row r="276">
          <cell r="A276" t="str">
            <v>0351</v>
          </cell>
          <cell r="B276" t="str">
            <v>644 Maxwelton Ct</v>
          </cell>
        </row>
        <row r="277">
          <cell r="A277" t="str">
            <v>0353</v>
          </cell>
          <cell r="B277" t="str">
            <v>520 Oldham Ct</v>
          </cell>
        </row>
        <row r="278">
          <cell r="A278" t="str">
            <v>0355</v>
          </cell>
          <cell r="B278" t="str">
            <v>123 State St</v>
          </cell>
        </row>
        <row r="279">
          <cell r="A279" t="str">
            <v>0356</v>
          </cell>
          <cell r="B279" t="str">
            <v>119 State St</v>
          </cell>
        </row>
        <row r="280">
          <cell r="A280" t="str">
            <v>0361</v>
          </cell>
          <cell r="B280" t="str">
            <v>402 Pennsylvania Ct</v>
          </cell>
        </row>
        <row r="281">
          <cell r="A281" t="str">
            <v>0362</v>
          </cell>
          <cell r="B281" t="str">
            <v>405 Pennsylvania Ct</v>
          </cell>
        </row>
        <row r="282">
          <cell r="A282" t="str">
            <v>0363</v>
          </cell>
          <cell r="B282" t="str">
            <v>406 Pennsylvania Ct</v>
          </cell>
        </row>
        <row r="283">
          <cell r="A283" t="str">
            <v>0365</v>
          </cell>
          <cell r="B283" t="str">
            <v>410 Pennsylvania Ct</v>
          </cell>
        </row>
        <row r="284">
          <cell r="A284" t="str">
            <v>0377</v>
          </cell>
          <cell r="B284" t="str">
            <v>319 Rose Lane</v>
          </cell>
        </row>
        <row r="285">
          <cell r="A285" t="str">
            <v>0378</v>
          </cell>
          <cell r="B285" t="str">
            <v>321 Rose Lane</v>
          </cell>
        </row>
        <row r="286">
          <cell r="A286" t="str">
            <v>0381</v>
          </cell>
          <cell r="B286" t="str">
            <v>162-164 Gazette Avenue</v>
          </cell>
        </row>
        <row r="287">
          <cell r="A287" t="str">
            <v>0382</v>
          </cell>
          <cell r="B287" t="str">
            <v>Sky Blue Solar House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0432</v>
          </cell>
          <cell r="B307" t="str">
            <v>Commonwealth House</v>
          </cell>
        </row>
        <row r="308">
          <cell r="A308" t="str">
            <v>0433</v>
          </cell>
          <cell r="B308" t="str">
            <v>William E and Casiana Schmidt Vocal Arts Center</v>
          </cell>
        </row>
        <row r="309">
          <cell r="A309" t="str">
            <v>0442</v>
          </cell>
          <cell r="B309" t="str">
            <v>Ligon House</v>
          </cell>
        </row>
        <row r="310">
          <cell r="A310" t="str">
            <v>0446</v>
          </cell>
          <cell r="B310" t="str">
            <v>John Cropp Softball Stadium</v>
          </cell>
        </row>
        <row r="311">
          <cell r="A311" t="str">
            <v>0447</v>
          </cell>
          <cell r="B311" t="str">
            <v>Hitting Pavilion</v>
          </cell>
        </row>
        <row r="312">
          <cell r="A312" t="str">
            <v>0448</v>
          </cell>
          <cell r="B312" t="str">
            <v>Football Storage Shed</v>
          </cell>
        </row>
        <row r="313">
          <cell r="A313" t="str">
            <v>0449</v>
          </cell>
          <cell r="B313" t="str">
            <v>Shively Grounds Storage Building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Fraternity House</v>
          </cell>
        </row>
        <row r="332">
          <cell r="A332" t="str">
            <v>0505</v>
          </cell>
          <cell r="B332" t="str">
            <v>Alpha Tau Omega Fraternity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0514</v>
          </cell>
          <cell r="B336" t="str">
            <v>Central Utility Plant #4</v>
          </cell>
        </row>
        <row r="337">
          <cell r="A337" t="str">
            <v>0517</v>
          </cell>
          <cell r="B337" t="str">
            <v>College of Medicine Learning Center</v>
          </cell>
        </row>
        <row r="338">
          <cell r="A338" t="str">
            <v>0518</v>
          </cell>
          <cell r="B338" t="str">
            <v>BBSRB Generator Building</v>
          </cell>
        </row>
        <row r="339">
          <cell r="A339" t="str">
            <v>0564</v>
          </cell>
          <cell r="B339" t="str">
            <v>630 South Broadway</v>
          </cell>
        </row>
        <row r="340">
          <cell r="A340" t="str">
            <v>0565</v>
          </cell>
          <cell r="B340" t="str">
            <v>John T. Smith Hall</v>
          </cell>
        </row>
        <row r="341">
          <cell r="A341" t="str">
            <v>0566</v>
          </cell>
          <cell r="B341" t="str">
            <v>Dale E. Baldwin Hall</v>
          </cell>
        </row>
        <row r="342">
          <cell r="A342" t="str">
            <v>0567</v>
          </cell>
          <cell r="B342" t="str">
            <v>Margaret Ingels Hall</v>
          </cell>
        </row>
        <row r="343">
          <cell r="A343" t="str">
            <v>0568</v>
          </cell>
          <cell r="B343" t="str">
            <v>David P. Roselle Hall</v>
          </cell>
        </row>
        <row r="344">
          <cell r="A344" t="str">
            <v>0571</v>
          </cell>
          <cell r="B344" t="str">
            <v>Parking Structure #6</v>
          </cell>
        </row>
        <row r="345">
          <cell r="A345" t="str">
            <v>0572</v>
          </cell>
          <cell r="B345" t="str">
            <v>Parking Structure #7</v>
          </cell>
        </row>
        <row r="346">
          <cell r="A346" t="str">
            <v>0582</v>
          </cell>
          <cell r="B346" t="str">
            <v>University Health Service</v>
          </cell>
        </row>
        <row r="347">
          <cell r="A347" t="str">
            <v>0585</v>
          </cell>
          <cell r="B347" t="str">
            <v>Baseball Training Pavilion</v>
          </cell>
        </row>
        <row r="348">
          <cell r="A348" t="str">
            <v>0592</v>
          </cell>
          <cell r="B348" t="str">
            <v>Storage Shed</v>
          </cell>
        </row>
        <row r="349">
          <cell r="A349" t="str">
            <v>0596</v>
          </cell>
          <cell r="B349" t="str">
            <v>Bio-Pharm (BP)</v>
          </cell>
        </row>
        <row r="350">
          <cell r="A350" t="str">
            <v>0600</v>
          </cell>
          <cell r="B350" t="str">
            <v>413 Pennsylvania Ct</v>
          </cell>
        </row>
        <row r="351">
          <cell r="A351" t="str">
            <v>0601</v>
          </cell>
          <cell r="B351" t="str">
            <v>Parking Structure #8</v>
          </cell>
        </row>
        <row r="352">
          <cell r="A352" t="str">
            <v>0602</v>
          </cell>
          <cell r="B352" t="str">
            <v>Pavilion A</v>
          </cell>
        </row>
        <row r="353">
          <cell r="A353" t="str">
            <v>0604</v>
          </cell>
          <cell r="B353" t="str">
            <v>Joe Craft Center</v>
          </cell>
        </row>
        <row r="354">
          <cell r="A354" t="str">
            <v>0607</v>
          </cell>
          <cell r="B354" t="str">
            <v>788 Press Avenue</v>
          </cell>
        </row>
        <row r="355">
          <cell r="A355" t="str">
            <v>0608</v>
          </cell>
          <cell r="B355" t="str">
            <v>792 Press Avenue</v>
          </cell>
        </row>
        <row r="356">
          <cell r="A356" t="str">
            <v>0609</v>
          </cell>
          <cell r="B356" t="str">
            <v>796 Press Avenue</v>
          </cell>
        </row>
        <row r="357">
          <cell r="A357" t="str">
            <v>0610</v>
          </cell>
          <cell r="B357" t="str">
            <v>800 Press Avenue</v>
          </cell>
        </row>
        <row r="358">
          <cell r="A358" t="str">
            <v>0611</v>
          </cell>
          <cell r="B358" t="str">
            <v>Medical Office Building (Samaritan)</v>
          </cell>
        </row>
        <row r="359">
          <cell r="A359" t="str">
            <v>0612</v>
          </cell>
          <cell r="B359" t="str">
            <v>Samaritan Chiller Building</v>
          </cell>
        </row>
        <row r="360">
          <cell r="A360" t="str">
            <v>0613</v>
          </cell>
          <cell r="B360" t="str">
            <v>Samaritan Parking Structure</v>
          </cell>
        </row>
        <row r="361">
          <cell r="A361" t="str">
            <v>0616</v>
          </cell>
          <cell r="B361" t="str">
            <v>Seaton Center Storage</v>
          </cell>
        </row>
        <row r="362">
          <cell r="A362" t="str">
            <v>0617</v>
          </cell>
          <cell r="B362" t="str">
            <v>118 Conn Terrace</v>
          </cell>
        </row>
        <row r="363">
          <cell r="A363" t="str">
            <v>0618</v>
          </cell>
          <cell r="B363" t="str">
            <v>MacAdam Student Observatory</v>
          </cell>
        </row>
        <row r="364">
          <cell r="A364" t="str">
            <v>0619</v>
          </cell>
          <cell r="B364" t="str">
            <v>102 Conn Terrace</v>
          </cell>
        </row>
        <row r="365">
          <cell r="A365" t="str">
            <v>0621</v>
          </cell>
          <cell r="B365" t="str">
            <v>104 Conn Terrace</v>
          </cell>
        </row>
        <row r="366">
          <cell r="A366" t="str">
            <v>0622</v>
          </cell>
          <cell r="B366" t="str">
            <v>108 Conn Terrace</v>
          </cell>
        </row>
        <row r="367">
          <cell r="A367" t="str">
            <v>0623</v>
          </cell>
          <cell r="B367" t="str">
            <v>110 Conn Terrace</v>
          </cell>
        </row>
        <row r="368">
          <cell r="A368" t="str">
            <v>0624</v>
          </cell>
          <cell r="B368" t="str">
            <v>120 Conn Terrace</v>
          </cell>
        </row>
        <row r="369">
          <cell r="A369" t="str">
            <v>0625</v>
          </cell>
          <cell r="B369" t="str">
            <v>1105 S. Limestone</v>
          </cell>
        </row>
        <row r="370">
          <cell r="A370" t="str">
            <v>0626</v>
          </cell>
          <cell r="B370" t="str">
            <v>1119 S. Limestone</v>
          </cell>
        </row>
        <row r="371">
          <cell r="A371" t="str">
            <v>0630</v>
          </cell>
          <cell r="B371" t="str">
            <v>Air Medical Crew Quarters</v>
          </cell>
        </row>
        <row r="372">
          <cell r="A372" t="str">
            <v>0631</v>
          </cell>
          <cell r="B372" t="str">
            <v>460 Rose Lane</v>
          </cell>
        </row>
        <row r="373">
          <cell r="A373" t="str">
            <v>0633</v>
          </cell>
          <cell r="B373" t="str">
            <v>Davis Marksbury Building</v>
          </cell>
        </row>
        <row r="374">
          <cell r="A374" t="str">
            <v>0636</v>
          </cell>
          <cell r="B374" t="str">
            <v>411 Pennsylvania Court</v>
          </cell>
        </row>
        <row r="375">
          <cell r="A375" t="str">
            <v>0637</v>
          </cell>
          <cell r="B375" t="str">
            <v>1041 S. Limestone St.</v>
          </cell>
        </row>
        <row r="376">
          <cell r="A376" t="str">
            <v>0639</v>
          </cell>
          <cell r="B376" t="str">
            <v>1045 S. Limestone St</v>
          </cell>
        </row>
        <row r="377">
          <cell r="A377" t="str">
            <v>0641</v>
          </cell>
          <cell r="B377" t="str">
            <v>409 Pennsylvania Ct</v>
          </cell>
        </row>
        <row r="378">
          <cell r="A378" t="str">
            <v>0644</v>
          </cell>
          <cell r="B378" t="str">
            <v>Wildcat Coal Lodge</v>
          </cell>
        </row>
        <row r="379">
          <cell r="A379" t="str">
            <v>0645</v>
          </cell>
          <cell r="B379" t="str">
            <v>179 Leader Ave</v>
          </cell>
        </row>
        <row r="380">
          <cell r="A380" t="str">
            <v>0646</v>
          </cell>
          <cell r="B380" t="str">
            <v>404 Pennsylvania Ct</v>
          </cell>
        </row>
        <row r="381">
          <cell r="A381" t="str">
            <v>0647</v>
          </cell>
          <cell r="B381" t="str">
            <v>213 Transcript Ave</v>
          </cell>
        </row>
        <row r="382">
          <cell r="A382" t="str">
            <v>0648</v>
          </cell>
          <cell r="B382" t="str">
            <v>221 Transcript Ave</v>
          </cell>
        </row>
        <row r="383">
          <cell r="A383" t="str">
            <v>0649</v>
          </cell>
          <cell r="B383" t="str">
            <v>217 Transcript Ave</v>
          </cell>
        </row>
        <row r="384">
          <cell r="A384" t="str">
            <v>0651</v>
          </cell>
          <cell r="B384" t="str">
            <v>Mandrell Hall</v>
          </cell>
        </row>
        <row r="385">
          <cell r="A385" t="str">
            <v>0652</v>
          </cell>
          <cell r="B385" t="str">
            <v>Bosworth Hall</v>
          </cell>
        </row>
        <row r="386">
          <cell r="A386" t="str">
            <v>0653</v>
          </cell>
          <cell r="B386" t="str">
            <v>Sanders Hall</v>
          </cell>
        </row>
        <row r="387">
          <cell r="A387" t="str">
            <v>0654</v>
          </cell>
          <cell r="B387" t="str">
            <v>Building 100</v>
          </cell>
        </row>
        <row r="388">
          <cell r="A388" t="str">
            <v>0655</v>
          </cell>
          <cell r="B388" t="str">
            <v>Building 200</v>
          </cell>
        </row>
        <row r="389">
          <cell r="A389" t="str">
            <v>0656</v>
          </cell>
          <cell r="B389" t="str">
            <v>Building 300</v>
          </cell>
        </row>
        <row r="390">
          <cell r="A390" t="str">
            <v>0657</v>
          </cell>
          <cell r="B390" t="str">
            <v>Building 400</v>
          </cell>
        </row>
        <row r="391">
          <cell r="A391" t="str">
            <v>0658</v>
          </cell>
          <cell r="B391" t="str">
            <v>Maintenance Bldg.</v>
          </cell>
        </row>
        <row r="392">
          <cell r="A392" t="str">
            <v>0659</v>
          </cell>
          <cell r="B392" t="str">
            <v>Gas Building</v>
          </cell>
        </row>
        <row r="393">
          <cell r="A393" t="str">
            <v>0660</v>
          </cell>
          <cell r="B393" t="str">
            <v>Maxwelton Ct. Apts #1</v>
          </cell>
        </row>
        <row r="394">
          <cell r="A394" t="str">
            <v>0661</v>
          </cell>
          <cell r="B394" t="str">
            <v>Maxwelton Ct. Apts #2</v>
          </cell>
        </row>
        <row r="395">
          <cell r="A395" t="str">
            <v>0662</v>
          </cell>
          <cell r="B395" t="str">
            <v>Maxwelton Ct. Apts #3</v>
          </cell>
        </row>
        <row r="396">
          <cell r="A396" t="str">
            <v>0663</v>
          </cell>
          <cell r="B396" t="str">
            <v>Maxwelton Ct. Apts #4</v>
          </cell>
        </row>
        <row r="397">
          <cell r="A397" t="str">
            <v>0664</v>
          </cell>
          <cell r="B397" t="str">
            <v>Maxwelton Ct. Apts #5</v>
          </cell>
        </row>
        <row r="398">
          <cell r="A398" t="str">
            <v>0665</v>
          </cell>
          <cell r="B398" t="str">
            <v>Maxwelton Ct. Apts #6</v>
          </cell>
        </row>
        <row r="399">
          <cell r="A399" t="str">
            <v>0666</v>
          </cell>
          <cell r="B399" t="str">
            <v>Maxwelton Ct. Apts #7</v>
          </cell>
        </row>
        <row r="400">
          <cell r="A400" t="str">
            <v>0667</v>
          </cell>
          <cell r="B400" t="str">
            <v>Maxwelton Ct. Apts #8</v>
          </cell>
        </row>
        <row r="401">
          <cell r="A401" t="str">
            <v>0668</v>
          </cell>
          <cell r="B401" t="str">
            <v>Maxwelton Ct. Apts #9</v>
          </cell>
        </row>
        <row r="402">
          <cell r="A402" t="str">
            <v>0669</v>
          </cell>
          <cell r="B402" t="str">
            <v>Maxwelton Ct. Apts #10</v>
          </cell>
        </row>
        <row r="403">
          <cell r="A403" t="str">
            <v>0670</v>
          </cell>
          <cell r="B403" t="str">
            <v>Maxwelton Ct. Apts #11</v>
          </cell>
        </row>
        <row r="404">
          <cell r="A404" t="str">
            <v>0671</v>
          </cell>
          <cell r="B404" t="str">
            <v>Maxwelton Ct. Apts #12</v>
          </cell>
        </row>
        <row r="405">
          <cell r="A405" t="str">
            <v>0672</v>
          </cell>
          <cell r="B405" t="str">
            <v>Maxwelton Ct. Apts #13</v>
          </cell>
        </row>
        <row r="406">
          <cell r="A406" t="str">
            <v>0673</v>
          </cell>
          <cell r="B406" t="str">
            <v>Maxwelton Ct. Apts #14</v>
          </cell>
        </row>
        <row r="407">
          <cell r="A407" t="str">
            <v>0674</v>
          </cell>
          <cell r="B407" t="str">
            <v>Maxwelton Ct. Apts #15</v>
          </cell>
        </row>
        <row r="408">
          <cell r="A408" t="str">
            <v>0675</v>
          </cell>
          <cell r="B408" t="str">
            <v>Maxwelton Ct. Apts #16</v>
          </cell>
        </row>
        <row r="409">
          <cell r="A409">
            <v>1200</v>
          </cell>
          <cell r="B409" t="str">
            <v>Electric Substation #1</v>
          </cell>
        </row>
        <row r="410">
          <cell r="A410">
            <v>1201</v>
          </cell>
          <cell r="B410" t="str">
            <v>Electric Substation #3</v>
          </cell>
        </row>
        <row r="411">
          <cell r="A411" t="str">
            <v>8633</v>
          </cell>
          <cell r="B411" t="str">
            <v>UK HealthCare Good Samaritan Hospital</v>
          </cell>
        </row>
        <row r="412">
          <cell r="A412" t="str">
            <v>9127</v>
          </cell>
          <cell r="B412" t="str">
            <v>1101 S. Limestone</v>
          </cell>
        </row>
        <row r="413">
          <cell r="A413">
            <v>9813</v>
          </cell>
          <cell r="B413" t="str">
            <v>UK Child Care Development Center</v>
          </cell>
        </row>
        <row r="414">
          <cell r="A414" t="str">
            <v>9925</v>
          </cell>
          <cell r="B414" t="str">
            <v>Alpha Phi Sorority</v>
          </cell>
        </row>
        <row r="415">
          <cell r="A415" t="str">
            <v>9983</v>
          </cell>
          <cell r="B415" t="str">
            <v>College of Medicine Building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I16" sqref="I1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64</v>
      </c>
      <c r="C1" s="53"/>
      <c r="F1" s="18" t="s">
        <v>10</v>
      </c>
      <c r="G1" s="19">
        <v>41621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4" t="str">
        <f>VLOOKUP(B1,BuildingList!A:B,2,FALSE)</f>
        <v>Medical Office Building (Samaritan)</v>
      </c>
      <c r="C2" s="54"/>
      <c r="F2" s="25" t="s">
        <v>12</v>
      </c>
      <c r="G2" s="26" t="s">
        <v>51</v>
      </c>
      <c r="J2" s="15">
        <f>G21-J21</f>
        <v>4</v>
      </c>
      <c r="K2" s="15">
        <f>H21-M21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60.75" thickTop="1" x14ac:dyDescent="0.25">
      <c r="A6" s="35" t="s">
        <v>69</v>
      </c>
      <c r="B6" s="30" t="s">
        <v>67</v>
      </c>
      <c r="C6" s="11" t="s">
        <v>73</v>
      </c>
      <c r="D6" s="17" t="s">
        <v>5</v>
      </c>
      <c r="E6" s="36">
        <v>252</v>
      </c>
      <c r="F6" s="36">
        <v>256</v>
      </c>
      <c r="G6" s="36" t="s">
        <v>2</v>
      </c>
      <c r="H6" s="17" t="s">
        <v>60</v>
      </c>
      <c r="I6" s="11" t="s">
        <v>72</v>
      </c>
      <c r="J6" s="10"/>
      <c r="K6" s="37"/>
      <c r="L6" s="10"/>
      <c r="M6" s="10"/>
      <c r="N6" s="37"/>
      <c r="O6" s="10"/>
    </row>
    <row r="7" spans="1:16" ht="45" x14ac:dyDescent="0.25">
      <c r="A7" s="35" t="s">
        <v>65</v>
      </c>
      <c r="B7" s="30" t="s">
        <v>67</v>
      </c>
      <c r="C7" s="11" t="s">
        <v>74</v>
      </c>
      <c r="D7" s="17" t="s">
        <v>5</v>
      </c>
      <c r="E7" s="36">
        <v>162</v>
      </c>
      <c r="F7" s="36">
        <v>105</v>
      </c>
      <c r="G7" s="36" t="s">
        <v>3</v>
      </c>
      <c r="H7" s="17" t="s">
        <v>60</v>
      </c>
      <c r="I7" s="11" t="s">
        <v>75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30" x14ac:dyDescent="0.25">
      <c r="A8" s="35" t="s">
        <v>66</v>
      </c>
      <c r="B8" s="30" t="s">
        <v>67</v>
      </c>
      <c r="C8" s="11" t="s">
        <v>71</v>
      </c>
      <c r="D8" s="17" t="s">
        <v>5</v>
      </c>
      <c r="E8" s="36">
        <v>137</v>
      </c>
      <c r="F8" s="36">
        <v>134</v>
      </c>
      <c r="G8" s="36" t="s">
        <v>3</v>
      </c>
      <c r="H8" s="17" t="s">
        <v>60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60" x14ac:dyDescent="0.25">
      <c r="A9" s="55" t="s">
        <v>83</v>
      </c>
      <c r="B9" s="30" t="s">
        <v>67</v>
      </c>
      <c r="C9" s="11" t="s">
        <v>73</v>
      </c>
      <c r="D9" s="17" t="s">
        <v>5</v>
      </c>
      <c r="E9" s="36">
        <v>146</v>
      </c>
      <c r="F9" s="36">
        <v>145</v>
      </c>
      <c r="G9" s="36" t="s">
        <v>3</v>
      </c>
      <c r="H9" s="17" t="s">
        <v>60</v>
      </c>
      <c r="I9" s="11" t="s">
        <v>84</v>
      </c>
      <c r="J9" s="10"/>
      <c r="K9" s="37"/>
      <c r="L9" s="10"/>
      <c r="M9" s="10"/>
      <c r="N9" s="37"/>
      <c r="O9" s="10"/>
    </row>
    <row r="10" spans="1:16" ht="15" customHeight="1" x14ac:dyDescent="0.25">
      <c r="A10" s="38" t="s">
        <v>68</v>
      </c>
      <c r="B10" s="30" t="s">
        <v>67</v>
      </c>
      <c r="C10" s="11" t="s">
        <v>70</v>
      </c>
      <c r="D10" s="17" t="s">
        <v>5</v>
      </c>
      <c r="E10" s="36">
        <v>185</v>
      </c>
      <c r="F10" s="36">
        <v>74</v>
      </c>
      <c r="G10" s="36" t="s">
        <v>3</v>
      </c>
      <c r="H10" s="17" t="s">
        <v>60</v>
      </c>
      <c r="I10" s="11" t="s">
        <v>76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55" t="s">
        <v>77</v>
      </c>
      <c r="B11" s="30" t="s">
        <v>67</v>
      </c>
      <c r="C11" s="11" t="s">
        <v>78</v>
      </c>
      <c r="D11" s="17" t="s">
        <v>5</v>
      </c>
      <c r="E11" s="39">
        <v>336</v>
      </c>
      <c r="F11" s="39">
        <v>343</v>
      </c>
      <c r="G11" s="36" t="s">
        <v>13</v>
      </c>
      <c r="H11" s="17" t="s">
        <v>13</v>
      </c>
      <c r="J11" s="10" t="str">
        <f>IF(G11="No Change","N/A",IF(G11="New Tag Required",Lookup!F:F,IF(G11="Remove Old Tag",Lookup!F:F,IF(G11="N/A","N/A",""))))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x14ac:dyDescent="0.25">
      <c r="A12" s="40" t="s">
        <v>79</v>
      </c>
      <c r="B12" s="30" t="s">
        <v>67</v>
      </c>
      <c r="C12" s="11" t="s">
        <v>80</v>
      </c>
      <c r="D12" s="17" t="s">
        <v>5</v>
      </c>
      <c r="E12" s="36">
        <v>84</v>
      </c>
      <c r="F12" s="36">
        <v>78</v>
      </c>
      <c r="G12" s="36" t="s">
        <v>13</v>
      </c>
      <c r="H12" s="17" t="s">
        <v>58</v>
      </c>
      <c r="J12" s="10" t="str">
        <f>IF(G12="No Change","N/A",IF(G12="New Tag Required",Lookup!F:F,IF(G12="Remove Old Tag",Lookup!F:F,IF(G12="N/A","N/A",""))))</f>
        <v>N/A</v>
      </c>
      <c r="K12" s="37"/>
      <c r="L12" s="10"/>
      <c r="M12" s="10">
        <f>IF(H12="No Change","N/A",IF(H12="New Tag Required",Lookup!F:F,IF(H12="Remove Old Sign",Lookup!F:F,IF(H12="N/A","N/A",""))))</f>
        <v>0</v>
      </c>
      <c r="N12" s="37"/>
      <c r="O12" s="10"/>
    </row>
    <row r="13" spans="1:16" ht="30" x14ac:dyDescent="0.25">
      <c r="A13" s="40" t="s">
        <v>81</v>
      </c>
      <c r="B13" s="30" t="s">
        <v>67</v>
      </c>
      <c r="C13" s="11" t="s">
        <v>82</v>
      </c>
      <c r="D13" s="17" t="s">
        <v>13</v>
      </c>
      <c r="E13" s="36" t="s">
        <v>13</v>
      </c>
      <c r="F13" s="36" t="s">
        <v>13</v>
      </c>
      <c r="G13" s="36" t="s">
        <v>13</v>
      </c>
      <c r="H13" s="36" t="s">
        <v>13</v>
      </c>
      <c r="J13" s="10" t="str">
        <f>IF(G13="No Change","N/A",IF(G13="New Tag Required",Lookup!F:F,IF(G13="Remove Old Tag",Lookup!F:F,IF(G13="N/A","N/A",""))))</f>
        <v>N/A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ht="14.45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2"/>
      <c r="M17" s="10" t="str">
        <f>IF(H17="No Change","N/A",IF(H17="New Tag Required",Lookup!F:F,IF(H17="Remove Old Sign",Lookup!F:F,IF(H17="N/A","N/A",""))))</f>
        <v/>
      </c>
      <c r="N17" s="42"/>
    </row>
    <row r="18" spans="1:14" x14ac:dyDescent="0.25">
      <c r="A18" s="38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2"/>
      <c r="M18" s="10" t="str">
        <f>IF(H18="No Change","N/A",IF(H18="New Tag Required",Lookup!F:F,IF(H18="Remove Old Sign",Lookup!F:F,IF(H18="N/A","N/A",""))))</f>
        <v/>
      </c>
      <c r="N18" s="42"/>
    </row>
    <row r="19" spans="1:14" ht="15.75" thickBot="1" x14ac:dyDescent="0.3">
      <c r="A19" s="38"/>
      <c r="C19" s="11"/>
      <c r="E19" s="36"/>
      <c r="F19" s="36"/>
      <c r="G19" s="36"/>
      <c r="K19" s="42"/>
      <c r="N19" s="42"/>
    </row>
    <row r="20" spans="1:14" ht="45" x14ac:dyDescent="0.25">
      <c r="A20" s="38"/>
      <c r="C20" s="11"/>
      <c r="E20" s="36"/>
      <c r="F20" s="36"/>
      <c r="G20" s="43" t="s">
        <v>47</v>
      </c>
      <c r="H20" s="44" t="s">
        <v>48</v>
      </c>
      <c r="J20" s="45" t="s">
        <v>42</v>
      </c>
      <c r="K20" s="10"/>
      <c r="L20" s="10"/>
      <c r="M20" s="45" t="s">
        <v>43</v>
      </c>
    </row>
    <row r="21" spans="1:14" ht="15.75" thickBot="1" x14ac:dyDescent="0.3">
      <c r="A21" s="38"/>
      <c r="C21" s="11"/>
      <c r="E21" s="36"/>
      <c r="F21" s="36"/>
      <c r="G21" s="14">
        <f>COUNTIF(G7:G20,"New Tag Required")</f>
        <v>4</v>
      </c>
      <c r="H21" s="13">
        <f>COUNTIF(H7:H20,"New Sign Required")</f>
        <v>0</v>
      </c>
      <c r="J21" s="12">
        <f>COUNTIF(J7:J20,"Installed")</f>
        <v>0</v>
      </c>
      <c r="K21" s="10"/>
      <c r="L21" s="10"/>
      <c r="M21" s="12">
        <f>COUNTIF(M7:M20,"Installed")</f>
        <v>0</v>
      </c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38"/>
      <c r="C28" s="11"/>
      <c r="E28" s="36"/>
      <c r="F28" s="36"/>
      <c r="G28" s="36"/>
    </row>
    <row r="29" spans="1:14" x14ac:dyDescent="0.25">
      <c r="A29" s="46"/>
      <c r="C29" s="11"/>
      <c r="E29" s="36"/>
      <c r="F29" s="47"/>
      <c r="G29" s="36"/>
    </row>
    <row r="30" spans="1:14" x14ac:dyDescent="0.25">
      <c r="A30" s="46"/>
      <c r="C30" s="11"/>
      <c r="E30" s="36"/>
      <c r="F30" s="47"/>
      <c r="G30" s="36"/>
    </row>
    <row r="31" spans="1:14" x14ac:dyDescent="0.25">
      <c r="A31" s="46"/>
      <c r="C31" s="11"/>
      <c r="E31" s="36"/>
      <c r="F31" s="48"/>
      <c r="G31" s="36"/>
    </row>
    <row r="32" spans="1:14" x14ac:dyDescent="0.25">
      <c r="A32" s="38"/>
      <c r="C32" s="11"/>
      <c r="E32" s="36"/>
      <c r="F32" s="47"/>
      <c r="G32" s="36"/>
    </row>
    <row r="33" spans="1:7" x14ac:dyDescent="0.25">
      <c r="A33" s="38"/>
      <c r="C33" s="11"/>
      <c r="E33" s="36"/>
      <c r="F33" s="47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50"/>
      <c r="C38" s="11"/>
      <c r="E38" s="36"/>
      <c r="F38" s="41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49"/>
      <c r="C40" s="11"/>
      <c r="E40" s="36"/>
      <c r="F40" s="36"/>
      <c r="G40" s="36"/>
    </row>
    <row r="41" spans="1:7" x14ac:dyDescent="0.25">
      <c r="A41" s="38"/>
      <c r="C41" s="11"/>
      <c r="E41" s="36"/>
      <c r="F41" s="36"/>
      <c r="G41" s="36"/>
    </row>
    <row r="42" spans="1:7" x14ac:dyDescent="0.25">
      <c r="A42" s="38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6:G7 G12:G19">
    <cfRule type="containsText" dxfId="65" priority="144" operator="containsText" text="New Tag Required">
      <formula>NOT(ISERROR(SEARCH("New Tag Required",G6)))</formula>
    </cfRule>
  </conditionalFormatting>
  <conditionalFormatting sqref="D10 D6:D7 D12:D86">
    <cfRule type="containsText" dxfId="64" priority="143" operator="containsText" text="Yes">
      <formula>NOT(ISERROR(SEARCH("Yes",D6)))</formula>
    </cfRule>
  </conditionalFormatting>
  <conditionalFormatting sqref="H26:H86 H187:H408 H6:H7 H12:H19">
    <cfRule type="containsText" dxfId="63" priority="131" operator="containsText" text="New Sign Required">
      <formula>NOT(ISERROR(SEARCH("New Sign Required",H6)))</formula>
    </cfRule>
  </conditionalFormatting>
  <conditionalFormatting sqref="G26:G86 G6:H7 G12:H19">
    <cfRule type="containsText" dxfId="62" priority="130" operator="containsText" text="Action Required">
      <formula>NOT(ISERROR(SEARCH("Action Required",G6)))</formula>
    </cfRule>
  </conditionalFormatting>
  <conditionalFormatting sqref="H26:H86">
    <cfRule type="containsText" dxfId="61" priority="129" operator="containsText" text="Action Required">
      <formula>NOT(ISERROR(SEARCH("Action Required",H26)))</formula>
    </cfRule>
  </conditionalFormatting>
  <conditionalFormatting sqref="G22:G25">
    <cfRule type="containsText" dxfId="60" priority="71" operator="containsText" text="New Tag Required">
      <formula>NOT(ISERROR(SEARCH("New Tag Required",G22)))</formula>
    </cfRule>
  </conditionalFormatting>
  <conditionalFormatting sqref="H22:H25">
    <cfRule type="containsText" dxfId="59" priority="69" operator="containsText" text="New Sign Required">
      <formula>NOT(ISERROR(SEARCH("New Sign Required",H22)))</formula>
    </cfRule>
  </conditionalFormatting>
  <conditionalFormatting sqref="G22:G25">
    <cfRule type="containsText" dxfId="58" priority="68" operator="containsText" text="Action Required">
      <formula>NOT(ISERROR(SEARCH("Action Required",G22)))</formula>
    </cfRule>
  </conditionalFormatting>
  <conditionalFormatting sqref="H22:H25">
    <cfRule type="containsText" dxfId="57" priority="67" operator="containsText" text="Action Required">
      <formula>NOT(ISERROR(SEARCH("Action Required",H22)))</formula>
    </cfRule>
  </conditionalFormatting>
  <conditionalFormatting sqref="D87:D186">
    <cfRule type="containsText" dxfId="56" priority="63" operator="containsText" text="Yes">
      <formula>NOT(ISERROR(SEARCH("Yes",D87)))</formula>
    </cfRule>
  </conditionalFormatting>
  <conditionalFormatting sqref="H87:H186">
    <cfRule type="containsText" dxfId="55" priority="62" operator="containsText" text="New Sign Required">
      <formula>NOT(ISERROR(SEARCH("New Sign Required",H87)))</formula>
    </cfRule>
  </conditionalFormatting>
  <conditionalFormatting sqref="G87:G186">
    <cfRule type="containsText" dxfId="54" priority="61" operator="containsText" text="Action Required">
      <formula>NOT(ISERROR(SEARCH("Action Required",G87)))</formula>
    </cfRule>
  </conditionalFormatting>
  <conditionalFormatting sqref="H87:H186">
    <cfRule type="containsText" dxfId="53" priority="60" operator="containsText" text="Action Required">
      <formula>NOT(ISERROR(SEARCH("Action Required",H87)))</formula>
    </cfRule>
  </conditionalFormatting>
  <conditionalFormatting sqref="D11">
    <cfRule type="containsText" dxfId="52" priority="57" operator="containsText" text="Yes">
      <formula>NOT(ISERROR(SEARCH("Yes",D11)))</formula>
    </cfRule>
  </conditionalFormatting>
  <conditionalFormatting sqref="D8:D9">
    <cfRule type="containsText" dxfId="51" priority="46" operator="containsText" text="Yes">
      <formula>NOT(ISERROR(SEARCH("Yes",D8)))</formula>
    </cfRule>
  </conditionalFormatting>
  <conditionalFormatting sqref="G8">
    <cfRule type="containsText" dxfId="50" priority="45" operator="containsText" text="New Tag Required">
      <formula>NOT(ISERROR(SEARCH("New Tag Required",G8)))</formula>
    </cfRule>
  </conditionalFormatting>
  <conditionalFormatting sqref="H8">
    <cfRule type="containsText" dxfId="49" priority="44" operator="containsText" text="New Sign Required">
      <formula>NOT(ISERROR(SEARCH("New Sign Required",H8)))</formula>
    </cfRule>
  </conditionalFormatting>
  <conditionalFormatting sqref="G8">
    <cfRule type="containsText" dxfId="48" priority="43" operator="containsText" text="Action Required">
      <formula>NOT(ISERROR(SEARCH("Action Required",G8)))</formula>
    </cfRule>
  </conditionalFormatting>
  <conditionalFormatting sqref="H8">
    <cfRule type="containsText" dxfId="47" priority="42" operator="containsText" text="Action Required">
      <formula>NOT(ISERROR(SEARCH("Action Required",H8)))</formula>
    </cfRule>
  </conditionalFormatting>
  <conditionalFormatting sqref="G10">
    <cfRule type="containsText" dxfId="46" priority="41" operator="containsText" text="New Tag Required">
      <formula>NOT(ISERROR(SEARCH("New Tag Required",G10)))</formula>
    </cfRule>
  </conditionalFormatting>
  <conditionalFormatting sqref="H10">
    <cfRule type="containsText" dxfId="45" priority="40" operator="containsText" text="New Sign Required">
      <formula>NOT(ISERROR(SEARCH("New Sign Required",H10)))</formula>
    </cfRule>
  </conditionalFormatting>
  <conditionalFormatting sqref="G10">
    <cfRule type="containsText" dxfId="44" priority="39" operator="containsText" text="Action Required">
      <formula>NOT(ISERROR(SEARCH("Action Required",G10)))</formula>
    </cfRule>
  </conditionalFormatting>
  <conditionalFormatting sqref="H10">
    <cfRule type="containsText" dxfId="43" priority="38" operator="containsText" text="Action Required">
      <formula>NOT(ISERROR(SEARCH("Action Required",H10)))</formula>
    </cfRule>
  </conditionalFormatting>
  <conditionalFormatting sqref="J2:N2">
    <cfRule type="cellIs" dxfId="42" priority="37" operator="notEqual">
      <formula>0</formula>
    </cfRule>
  </conditionalFormatting>
  <conditionalFormatting sqref="J6:J18">
    <cfRule type="cellIs" dxfId="41" priority="36" operator="equal">
      <formula>0</formula>
    </cfRule>
  </conditionalFormatting>
  <conditionalFormatting sqref="M6:M18">
    <cfRule type="cellIs" dxfId="40" priority="35" operator="equal">
      <formula>0</formula>
    </cfRule>
  </conditionalFormatting>
  <conditionalFormatting sqref="J6:J18 M6:M18">
    <cfRule type="cellIs" dxfId="39" priority="32" operator="equal">
      <formula>"In Progress"</formula>
    </cfRule>
    <cfRule type="cellIs" dxfId="38" priority="33" operator="equal">
      <formula>"Log Issues"</formula>
    </cfRule>
    <cfRule type="cellIs" dxfId="37" priority="34" operator="equal">
      <formula>"N/A"</formula>
    </cfRule>
  </conditionalFormatting>
  <conditionalFormatting sqref="K6:L15">
    <cfRule type="expression" dxfId="36" priority="31">
      <formula>$J6="Log Issues"</formula>
    </cfRule>
  </conditionalFormatting>
  <conditionalFormatting sqref="N6:N15">
    <cfRule type="expression" dxfId="35" priority="30">
      <formula>$M6="Log Issues"</formula>
    </cfRule>
  </conditionalFormatting>
  <conditionalFormatting sqref="G11:G12">
    <cfRule type="containsText" dxfId="34" priority="29" operator="containsText" text="New Tag Required">
      <formula>NOT(ISERROR(SEARCH("New Tag Required",G11)))</formula>
    </cfRule>
  </conditionalFormatting>
  <conditionalFormatting sqref="H11">
    <cfRule type="containsText" dxfId="33" priority="28" operator="containsText" text="New Sign Required">
      <formula>NOT(ISERROR(SEARCH("New Sign Required",H11)))</formula>
    </cfRule>
  </conditionalFormatting>
  <conditionalFormatting sqref="G11:G12">
    <cfRule type="containsText" dxfId="32" priority="27" operator="containsText" text="Action Required">
      <formula>NOT(ISERROR(SEARCH("Action Required",G11)))</formula>
    </cfRule>
  </conditionalFormatting>
  <conditionalFormatting sqref="H11">
    <cfRule type="containsText" dxfId="31" priority="26" operator="containsText" text="Action Required">
      <formula>NOT(ISERROR(SEARCH("Action Required",H11)))</formula>
    </cfRule>
  </conditionalFormatting>
  <conditionalFormatting sqref="H1:H8 H10:H1048576">
    <cfRule type="containsText" dxfId="30" priority="24" operator="containsText" text="Remove Old Sign">
      <formula>NOT(ISERROR(SEARCH("Remove Old Sign",H1)))</formula>
    </cfRule>
    <cfRule type="containsText" dxfId="29" priority="25" operator="containsText" text="Move Sign to New Location">
      <formula>NOT(ISERROR(SEARCH("Move Sign to New Location",H1)))</formula>
    </cfRule>
  </conditionalFormatting>
  <conditionalFormatting sqref="G1:G8 G10:G1048576">
    <cfRule type="containsText" dxfId="28" priority="23" operator="containsText" text="Remove Old Tag">
      <formula>NOT(ISERROR(SEARCH("Remove Old Tag",G1)))</formula>
    </cfRule>
  </conditionalFormatting>
  <conditionalFormatting sqref="G13">
    <cfRule type="containsText" dxfId="27" priority="22" operator="containsText" text="New Tag Required">
      <formula>NOT(ISERROR(SEARCH("New Tag Required",G13)))</formula>
    </cfRule>
  </conditionalFormatting>
  <conditionalFormatting sqref="G13">
    <cfRule type="containsText" dxfId="26" priority="21" operator="containsText" text="Action Required">
      <formula>NOT(ISERROR(SEARCH("Action Required",G13)))</formula>
    </cfRule>
  </conditionalFormatting>
  <conditionalFormatting sqref="H13">
    <cfRule type="containsText" dxfId="25" priority="20" operator="containsText" text="New Tag Required">
      <formula>NOT(ISERROR(SEARCH("New Tag Required",H13)))</formula>
    </cfRule>
  </conditionalFormatting>
  <conditionalFormatting sqref="H13">
    <cfRule type="containsText" dxfId="24" priority="19" operator="containsText" text="New Tag Required">
      <formula>NOT(ISERROR(SEARCH("New Tag Required",H13)))</formula>
    </cfRule>
  </conditionalFormatting>
  <conditionalFormatting sqref="H13">
    <cfRule type="containsText" dxfId="23" priority="18" operator="containsText" text="Action Required">
      <formula>NOT(ISERROR(SEARCH("Action Required",H13)))</formula>
    </cfRule>
  </conditionalFormatting>
  <conditionalFormatting sqref="H13">
    <cfRule type="containsText" dxfId="22" priority="17" operator="containsText" text="Remove Old Tag">
      <formula>NOT(ISERROR(SEARCH("Remove Old Tag",H13)))</formula>
    </cfRule>
  </conditionalFormatting>
  <conditionalFormatting sqref="E13">
    <cfRule type="containsText" dxfId="21" priority="16" operator="containsText" text="New Tag Required">
      <formula>NOT(ISERROR(SEARCH("New Tag Required",E13)))</formula>
    </cfRule>
  </conditionalFormatting>
  <conditionalFormatting sqref="E13">
    <cfRule type="containsText" dxfId="20" priority="15" operator="containsText" text="Action Required">
      <formula>NOT(ISERROR(SEARCH("Action Required",E13)))</formula>
    </cfRule>
  </conditionalFormatting>
  <conditionalFormatting sqref="E13">
    <cfRule type="containsText" dxfId="19" priority="14" operator="containsText" text="New Tag Required">
      <formula>NOT(ISERROR(SEARCH("New Tag Required",E13)))</formula>
    </cfRule>
  </conditionalFormatting>
  <conditionalFormatting sqref="E13">
    <cfRule type="containsText" dxfId="18" priority="13" operator="containsText" text="Action Required">
      <formula>NOT(ISERROR(SEARCH("Action Required",E13)))</formula>
    </cfRule>
  </conditionalFormatting>
  <conditionalFormatting sqref="E13">
    <cfRule type="containsText" dxfId="17" priority="12" operator="containsText" text="Remove Old Tag">
      <formula>NOT(ISERROR(SEARCH("Remove Old Tag",E13)))</formula>
    </cfRule>
  </conditionalFormatting>
  <conditionalFormatting sqref="F13">
    <cfRule type="containsText" dxfId="16" priority="11" operator="containsText" text="New Tag Required">
      <formula>NOT(ISERROR(SEARCH("New Tag Required",F13)))</formula>
    </cfRule>
  </conditionalFormatting>
  <conditionalFormatting sqref="F13">
    <cfRule type="containsText" dxfId="15" priority="10" operator="containsText" text="Action Required">
      <formula>NOT(ISERROR(SEARCH("Action Required",F13)))</formula>
    </cfRule>
  </conditionalFormatting>
  <conditionalFormatting sqref="F13">
    <cfRule type="containsText" dxfId="14" priority="9" operator="containsText" text="New Tag Required">
      <formula>NOT(ISERROR(SEARCH("New Tag Required",F13)))</formula>
    </cfRule>
  </conditionalFormatting>
  <conditionalFormatting sqref="F13">
    <cfRule type="containsText" dxfId="13" priority="8" operator="containsText" text="Action Required">
      <formula>NOT(ISERROR(SEARCH("Action Required",F13)))</formula>
    </cfRule>
  </conditionalFormatting>
  <conditionalFormatting sqref="F13">
    <cfRule type="containsText" dxfId="12" priority="7" operator="containsText" text="Remove Old Tag">
      <formula>NOT(ISERROR(SEARCH("Remove Old Tag",F13)))</formula>
    </cfRule>
  </conditionalFormatting>
  <conditionalFormatting sqref="G9">
    <cfRule type="containsText" dxfId="11" priority="6" operator="containsText" text="New Tag Required">
      <formula>NOT(ISERROR(SEARCH("New Tag Required",G9)))</formula>
    </cfRule>
  </conditionalFormatting>
  <conditionalFormatting sqref="H9">
    <cfRule type="containsText" dxfId="9" priority="5" operator="containsText" text="New Sign Required">
      <formula>NOT(ISERROR(SEARCH("New Sign Required",H9)))</formula>
    </cfRule>
  </conditionalFormatting>
  <conditionalFormatting sqref="G9:H9">
    <cfRule type="containsText" dxfId="7" priority="4" operator="containsText" text="Action Required">
      <formula>NOT(ISERROR(SEARCH("Action Required",G9)))</formula>
    </cfRule>
  </conditionalFormatting>
  <conditionalFormatting sqref="H9">
    <cfRule type="containsText" dxfId="5" priority="2" operator="containsText" text="Remove Old Sign">
      <formula>NOT(ISERROR(SEARCH("Remove Old Sign",H9)))</formula>
    </cfRule>
    <cfRule type="containsText" dxfId="4" priority="3" operator="containsText" text="Move Sign to New Location">
      <formula>NOT(ISERROR(SEARCH("Move Sign to New Location",H9)))</formula>
    </cfRule>
  </conditionalFormatting>
  <conditionalFormatting sqref="G9">
    <cfRule type="containsText" dxfId="1" priority="1" operator="containsText" text="Remove Old Tag">
      <formula>NOT(ISERROR(SEARCH("Remove Old Tag",G9)))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E13:F13 H13 G6:G18</xm:sqref>
        </x14:dataValidation>
        <x14:dataValidation type="list" allowBlank="1" showInputMessage="1" showErrorMessage="1">
          <x14:formula1>
            <xm:f>Lookup!$D$1:$D$10</xm:f>
          </x14:formula1>
          <xm:sqref>H14:H18 H6:H12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2" t="s">
        <v>52</v>
      </c>
    </row>
    <row r="10" spans="1:6" s="1" customFormat="1" ht="14.45" x14ac:dyDescent="0.3">
      <c r="E10" s="52" t="s">
        <v>33</v>
      </c>
    </row>
    <row r="11" spans="1:6" ht="14.45" x14ac:dyDescent="0.3">
      <c r="E11" s="52" t="s">
        <v>20</v>
      </c>
    </row>
    <row r="12" spans="1:6" ht="14.45" x14ac:dyDescent="0.3">
      <c r="E12" s="52" t="s">
        <v>24</v>
      </c>
    </row>
    <row r="13" spans="1:6" ht="14.45" x14ac:dyDescent="0.3">
      <c r="E13" s="52" t="s">
        <v>55</v>
      </c>
    </row>
    <row r="14" spans="1:6" ht="14.45" x14ac:dyDescent="0.3">
      <c r="E14" s="52" t="s">
        <v>53</v>
      </c>
    </row>
    <row r="15" spans="1:6" ht="14.45" x14ac:dyDescent="0.3">
      <c r="E15" s="52" t="s">
        <v>22</v>
      </c>
    </row>
    <row r="16" spans="1:6" ht="14.45" x14ac:dyDescent="0.3">
      <c r="E16" s="52" t="s">
        <v>26</v>
      </c>
    </row>
    <row r="17" spans="1:7" ht="14.45" x14ac:dyDescent="0.3">
      <c r="E17" s="52" t="s">
        <v>23</v>
      </c>
    </row>
    <row r="18" spans="1:7" ht="14.45" x14ac:dyDescent="0.3">
      <c r="E18" s="52" t="s">
        <v>25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0314</v>
      </c>
      <c r="B260" s="3" t="str">
        <f>([2]UKBuilding_List!B260)</f>
        <v>252 East Maxwell St</v>
      </c>
    </row>
    <row r="261" spans="1:2" x14ac:dyDescent="0.25">
      <c r="A261" s="2" t="str">
        <f>([2]UKBuilding_List!A261)</f>
        <v>0315</v>
      </c>
      <c r="B261" s="3" t="str">
        <f>([2]UKBuilding_List!B261)</f>
        <v>206 East Maxwell St</v>
      </c>
    </row>
    <row r="262" spans="1:2" x14ac:dyDescent="0.25">
      <c r="A262" s="2" t="str">
        <f>([2]UKBuilding_List!A262)</f>
        <v>0324</v>
      </c>
      <c r="B262" s="3" t="str">
        <f>([2]UKBuilding_List!B262)</f>
        <v>315 Scott St</v>
      </c>
    </row>
    <row r="263" spans="1:2" x14ac:dyDescent="0.25">
      <c r="A263" s="2" t="str">
        <f>([2]UKBuilding_List!A263)</f>
        <v>0325</v>
      </c>
      <c r="B263" s="3" t="str">
        <f>([2]UKBuilding_List!B263)</f>
        <v>317 Scott St</v>
      </c>
    </row>
    <row r="264" spans="1:2" x14ac:dyDescent="0.25">
      <c r="A264" s="2" t="str">
        <f>([2]UKBuilding_List!A264)</f>
        <v>0327</v>
      </c>
      <c r="B264" s="3" t="str">
        <f>([2]UKBuilding_List!B264)</f>
        <v>321 Scott St</v>
      </c>
    </row>
    <row r="265" spans="1:2" x14ac:dyDescent="0.25">
      <c r="A265" s="2" t="str">
        <f>([2]UKBuilding_List!A265)</f>
        <v>0333</v>
      </c>
      <c r="B265" s="3" t="str">
        <f>([2]UKBuilding_List!B265)</f>
        <v>641 South Limestone St</v>
      </c>
    </row>
    <row r="266" spans="1:2" x14ac:dyDescent="0.25">
      <c r="A266" s="2" t="str">
        <f>([2]UKBuilding_List!A266)</f>
        <v>0336</v>
      </c>
      <c r="B266" s="3" t="str">
        <f>([2]UKBuilding_List!B266)</f>
        <v>Thomas D Clark Building</v>
      </c>
    </row>
    <row r="267" spans="1:2" x14ac:dyDescent="0.25">
      <c r="A267" s="2" t="str">
        <f>([2]UKBuilding_List!A267)</f>
        <v>0337</v>
      </c>
      <c r="B267" s="3" t="str">
        <f>([2]UKBuilding_List!B267)</f>
        <v>663 South Limestone Garage</v>
      </c>
    </row>
    <row r="268" spans="1:2" x14ac:dyDescent="0.25">
      <c r="A268" s="2" t="str">
        <f>([2]UKBuilding_List!A268)</f>
        <v>0343</v>
      </c>
      <c r="B268" s="3" t="str">
        <f>([2]UKBuilding_List!B268)</f>
        <v>Bingham Davis House</v>
      </c>
    </row>
    <row r="269" spans="1:2" x14ac:dyDescent="0.25">
      <c r="A269" s="2" t="str">
        <f>([2]UKBuilding_List!A269)</f>
        <v>0344</v>
      </c>
      <c r="B269" s="3" t="str">
        <f>([2]UKBuilding_List!B269)</f>
        <v>Raymond F. Betts House</v>
      </c>
    </row>
    <row r="270" spans="1:2" x14ac:dyDescent="0.25">
      <c r="A270" s="2" t="str">
        <f>([2]UKBuilding_List!A270)</f>
        <v>0345</v>
      </c>
      <c r="B270" s="3" t="str">
        <f>([2]UKBuilding_List!B270)</f>
        <v>Max Kade German House and Cultural Center</v>
      </c>
    </row>
    <row r="271" spans="1:2" x14ac:dyDescent="0.25">
      <c r="A271" s="2" t="str">
        <f>([2]UKBuilding_List!A271)</f>
        <v>0346</v>
      </c>
      <c r="B271" s="3" t="str">
        <f>([2]UKBuilding_List!B271)</f>
        <v>654 Maxwelton Ct</v>
      </c>
    </row>
    <row r="272" spans="1:2" x14ac:dyDescent="0.25">
      <c r="A272" s="2" t="str">
        <f>([2]UKBuilding_List!A272)</f>
        <v>0347</v>
      </c>
      <c r="B272" s="3" t="str">
        <f>([2]UKBuilding_List!B272)</f>
        <v>624 Maxwelton Ct</v>
      </c>
    </row>
    <row r="273" spans="1:2" x14ac:dyDescent="0.25">
      <c r="A273" s="2" t="str">
        <f>([2]UKBuilding_List!A273)</f>
        <v>0348</v>
      </c>
      <c r="B273" s="3" t="str">
        <f>([2]UKBuilding_List!B273)</f>
        <v>626 Maxwelton Ct</v>
      </c>
    </row>
    <row r="274" spans="1:2" x14ac:dyDescent="0.25">
      <c r="A274" s="2" t="str">
        <f>([2]UKBuilding_List!A274)</f>
        <v>0349</v>
      </c>
      <c r="B274" s="3" t="str">
        <f>([2]UKBuilding_List!B274)</f>
        <v>641 Maxwelton Ct</v>
      </c>
    </row>
    <row r="275" spans="1:2" x14ac:dyDescent="0.25">
      <c r="A275" s="2" t="str">
        <f>([2]UKBuilding_List!A275)</f>
        <v>0350</v>
      </c>
      <c r="B275" s="3" t="str">
        <f>([2]UKBuilding_List!B275)</f>
        <v>643 Maxwelton Ct</v>
      </c>
    </row>
    <row r="276" spans="1:2" x14ac:dyDescent="0.25">
      <c r="A276" s="2" t="str">
        <f>([2]UKBuilding_List!A276)</f>
        <v>0351</v>
      </c>
      <c r="B276" s="3" t="str">
        <f>([2]UKBuilding_List!B276)</f>
        <v>644 Maxwelton Ct</v>
      </c>
    </row>
    <row r="277" spans="1:2" x14ac:dyDescent="0.25">
      <c r="A277" s="2" t="str">
        <f>([2]UKBuilding_List!A277)</f>
        <v>0353</v>
      </c>
      <c r="B277" s="3" t="str">
        <f>([2]UKBuilding_List!B277)</f>
        <v>520 Oldham Ct</v>
      </c>
    </row>
    <row r="278" spans="1:2" x14ac:dyDescent="0.25">
      <c r="A278" s="2" t="str">
        <f>([2]UKBuilding_List!A278)</f>
        <v>0355</v>
      </c>
      <c r="B278" s="3" t="str">
        <f>([2]UKBuilding_List!B278)</f>
        <v>123 State St</v>
      </c>
    </row>
    <row r="279" spans="1:2" x14ac:dyDescent="0.25">
      <c r="A279" s="2" t="str">
        <f>([2]UKBuilding_List!A279)</f>
        <v>0356</v>
      </c>
      <c r="B279" s="3" t="str">
        <f>([2]UKBuilding_List!B279)</f>
        <v>119 State St</v>
      </c>
    </row>
    <row r="280" spans="1:2" x14ac:dyDescent="0.25">
      <c r="A280" s="2" t="str">
        <f>([2]UKBuilding_List!A280)</f>
        <v>0361</v>
      </c>
      <c r="B280" s="3" t="str">
        <f>([2]UKBuilding_List!B280)</f>
        <v>402 Pennsylvania Ct</v>
      </c>
    </row>
    <row r="281" spans="1:2" x14ac:dyDescent="0.25">
      <c r="A281" s="2" t="str">
        <f>([2]UKBuilding_List!A281)</f>
        <v>0362</v>
      </c>
      <c r="B281" s="3" t="str">
        <f>([2]UKBuilding_List!B281)</f>
        <v>405 Pennsylvania Ct</v>
      </c>
    </row>
    <row r="282" spans="1:2" x14ac:dyDescent="0.25">
      <c r="A282" s="2" t="str">
        <f>([2]UKBuilding_List!A282)</f>
        <v>0363</v>
      </c>
      <c r="B282" s="3" t="str">
        <f>([2]UKBuilding_List!B282)</f>
        <v>406 Pennsylvania Ct</v>
      </c>
    </row>
    <row r="283" spans="1:2" x14ac:dyDescent="0.25">
      <c r="A283" s="2" t="str">
        <f>([2]UKBuilding_List!A283)</f>
        <v>0365</v>
      </c>
      <c r="B283" s="3" t="str">
        <f>([2]UKBuilding_List!B283)</f>
        <v>410 Pennsylvania Ct</v>
      </c>
    </row>
    <row r="284" spans="1:2" x14ac:dyDescent="0.25">
      <c r="A284" s="2" t="str">
        <f>([2]UKBuilding_List!A284)</f>
        <v>0377</v>
      </c>
      <c r="B284" s="3" t="str">
        <f>([2]UKBuilding_List!B284)</f>
        <v>319 Rose Lane</v>
      </c>
    </row>
    <row r="285" spans="1:2" x14ac:dyDescent="0.25">
      <c r="A285" s="2" t="str">
        <f>([2]UKBuilding_List!A285)</f>
        <v>0378</v>
      </c>
      <c r="B285" s="3" t="str">
        <f>([2]UKBuilding_List!B285)</f>
        <v>321 Rose Lane</v>
      </c>
    </row>
    <row r="286" spans="1:2" x14ac:dyDescent="0.25">
      <c r="A286" s="2" t="str">
        <f>([2]UKBuilding_List!A286)</f>
        <v>0381</v>
      </c>
      <c r="B286" s="3" t="str">
        <f>([2]UKBuilding_List!B286)</f>
        <v>162-164 Gazette Avenue</v>
      </c>
    </row>
    <row r="287" spans="1:2" x14ac:dyDescent="0.25">
      <c r="A287" s="2" t="str">
        <f>([2]UKBuilding_List!A287)</f>
        <v>0382</v>
      </c>
      <c r="B287" s="3" t="str">
        <f>([2]UKBuilding_List!B287)</f>
        <v>Sky Blue Solar House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0412</v>
      </c>
      <c r="B300" s="3" t="str">
        <f>([2]UKBuilding_List!B300)</f>
        <v>403 Pennsylvania Ct</v>
      </c>
    </row>
    <row r="301" spans="1:2" x14ac:dyDescent="0.25">
      <c r="A301" s="2" t="str">
        <f>([2]UKBuilding_List!A301)</f>
        <v>0413</v>
      </c>
      <c r="B301" s="3" t="str">
        <f>([2]UKBuilding_List!B301)</f>
        <v>Softball/Soccer Locker Rooms</v>
      </c>
    </row>
    <row r="302" spans="1:2" x14ac:dyDescent="0.25">
      <c r="A302" s="2" t="str">
        <f>([2]UKBuilding_List!A302)</f>
        <v>0416</v>
      </c>
      <c r="B302" s="3" t="str">
        <f>([2]UKBuilding_List!B302)</f>
        <v>Bus Shelter #12</v>
      </c>
    </row>
    <row r="303" spans="1:2" x14ac:dyDescent="0.25">
      <c r="A303" s="2" t="str">
        <f>([2]UKBuilding_List!A303)</f>
        <v>0417</v>
      </c>
      <c r="B303" s="3" t="str">
        <f>([2]UKBuilding_List!B303)</f>
        <v>660 South Limestone</v>
      </c>
    </row>
    <row r="304" spans="1:2" x14ac:dyDescent="0.25">
      <c r="A304" s="2" t="str">
        <f>([2]UKBuilding_List!A304)</f>
        <v>0418</v>
      </c>
      <c r="B304" s="3" t="str">
        <f>([2]UKBuilding_List!B304)</f>
        <v>Bus Shelter #4</v>
      </c>
    </row>
    <row r="305" spans="1:2" x14ac:dyDescent="0.25">
      <c r="A305" s="2" t="str">
        <f>([2]UKBuilding_List!A305)</f>
        <v>0419</v>
      </c>
      <c r="B305" s="3" t="str">
        <f>([2]UKBuilding_List!B305)</f>
        <v>Bus Shelter #13</v>
      </c>
    </row>
    <row r="306" spans="1:2" x14ac:dyDescent="0.25">
      <c r="A306" s="2" t="str">
        <f>([2]UKBuilding_List!A306)</f>
        <v>0420</v>
      </c>
      <c r="B306" s="3" t="str">
        <f>([2]UKBuilding_List!B306)</f>
        <v>424 Euclid Avenue</v>
      </c>
    </row>
    <row r="307" spans="1:2" x14ac:dyDescent="0.25">
      <c r="A307" s="2" t="str">
        <f>([2]UKBuilding_List!A307)</f>
        <v>0432</v>
      </c>
      <c r="B307" s="3" t="str">
        <f>([2]UKBuilding_List!B307)</f>
        <v>Commonwealth House</v>
      </c>
    </row>
    <row r="308" spans="1:2" x14ac:dyDescent="0.25">
      <c r="A308" s="2" t="str">
        <f>([2]UKBuilding_List!A308)</f>
        <v>0433</v>
      </c>
      <c r="B308" s="3" t="str">
        <f>([2]UKBuilding_List!B308)</f>
        <v>William E and Casiana Schmidt Vocal Arts Center</v>
      </c>
    </row>
    <row r="309" spans="1:2" x14ac:dyDescent="0.25">
      <c r="A309" s="2" t="str">
        <f>([2]UKBuilding_List!A309)</f>
        <v>0442</v>
      </c>
      <c r="B309" s="3" t="str">
        <f>([2]UKBuilding_List!B309)</f>
        <v>Ligon House</v>
      </c>
    </row>
    <row r="310" spans="1:2" x14ac:dyDescent="0.25">
      <c r="A310" s="2" t="str">
        <f>([2]UKBuilding_List!A310)</f>
        <v>0446</v>
      </c>
      <c r="B310" s="3" t="str">
        <f>([2]UKBuilding_List!B310)</f>
        <v>John Cropp Softball Stadium</v>
      </c>
    </row>
    <row r="311" spans="1:2" x14ac:dyDescent="0.25">
      <c r="A311" s="2" t="str">
        <f>([2]UKBuilding_List!A311)</f>
        <v>0447</v>
      </c>
      <c r="B311" s="3" t="str">
        <f>([2]UKBuilding_List!B311)</f>
        <v>Hitting Pavilion</v>
      </c>
    </row>
    <row r="312" spans="1:2" x14ac:dyDescent="0.25">
      <c r="A312" s="2" t="str">
        <f>([2]UKBuilding_List!A312)</f>
        <v>0448</v>
      </c>
      <c r="B312" s="3" t="str">
        <f>([2]UKBuilding_List!B312)</f>
        <v>Football Storage Shed</v>
      </c>
    </row>
    <row r="313" spans="1:2" x14ac:dyDescent="0.25">
      <c r="A313" s="2" t="str">
        <f>([2]UKBuilding_List!A313)</f>
        <v>0449</v>
      </c>
      <c r="B313" s="3" t="str">
        <f>([2]UKBuilding_List!B313)</f>
        <v>Shively Grounds Storage Building</v>
      </c>
    </row>
    <row r="314" spans="1:2" x14ac:dyDescent="0.25">
      <c r="A314" s="2" t="str">
        <f>([2]UKBuilding_List!A314)</f>
        <v>0453</v>
      </c>
      <c r="B314" s="3" t="str">
        <f>([2]UKBuilding_List!B314)</f>
        <v>Shively Grounds Building</v>
      </c>
    </row>
    <row r="315" spans="1:2" x14ac:dyDescent="0.25">
      <c r="A315" s="2" t="str">
        <f>([2]UKBuilding_List!A315)</f>
        <v>0456</v>
      </c>
      <c r="B315" s="3" t="str">
        <f>([2]UKBuilding_List!B315)</f>
        <v>W.T. Young Library</v>
      </c>
    </row>
    <row r="316" spans="1:2" x14ac:dyDescent="0.25">
      <c r="A316" s="2" t="str">
        <f>([2]UKBuilding_List!A316)</f>
        <v>0460</v>
      </c>
      <c r="B316" s="3" t="str">
        <f>([2]UKBuilding_List!B316)</f>
        <v>149 Transcript Ave</v>
      </c>
    </row>
    <row r="317" spans="1:2" x14ac:dyDescent="0.25">
      <c r="A317" s="2" t="str">
        <f>([2]UKBuilding_List!A317)</f>
        <v>0461</v>
      </c>
      <c r="B317" s="3" t="str">
        <f>([2]UKBuilding_List!B317)</f>
        <v>153 Transcript Ave</v>
      </c>
    </row>
    <row r="318" spans="1:2" x14ac:dyDescent="0.25">
      <c r="A318" s="2" t="str">
        <f>([2]UKBuilding_List!A318)</f>
        <v>0467</v>
      </c>
      <c r="B318" s="3" t="str">
        <f>([2]UKBuilding_List!B318)</f>
        <v>220 Transcript Ave</v>
      </c>
    </row>
    <row r="319" spans="1:2" x14ac:dyDescent="0.25">
      <c r="A319" s="2" t="str">
        <f>([2]UKBuilding_List!A319)</f>
        <v>0473</v>
      </c>
      <c r="B319" s="3" t="str">
        <f>([2]UKBuilding_List!B319)</f>
        <v>505 Oldham Ct</v>
      </c>
    </row>
    <row r="320" spans="1:2" x14ac:dyDescent="0.25">
      <c r="A320" s="2" t="str">
        <f>([2]UKBuilding_List!A320)</f>
        <v>0481</v>
      </c>
      <c r="B320" s="3" t="str">
        <f>([2]UKBuilding_List!B320)</f>
        <v>LCC Academic Tech Building</v>
      </c>
    </row>
    <row r="321" spans="1:2" x14ac:dyDescent="0.25">
      <c r="A321" s="2" t="str">
        <f>([2]UKBuilding_List!A321)</f>
        <v>0482</v>
      </c>
      <c r="B321" s="3" t="str">
        <f>([2]UKBuilding_List!B321)</f>
        <v>408 Linden Walk</v>
      </c>
    </row>
    <row r="322" spans="1:2" x14ac:dyDescent="0.25">
      <c r="A322" s="2" t="str">
        <f>([2]UKBuilding_List!A322)</f>
        <v>0484</v>
      </c>
      <c r="B322" s="3" t="str">
        <f>([2]UKBuilding_List!B322)</f>
        <v>Real Properties Garage</v>
      </c>
    </row>
    <row r="323" spans="1:2" x14ac:dyDescent="0.25">
      <c r="A323" s="2" t="str">
        <f>([2]UKBuilding_List!A323)</f>
        <v>0485</v>
      </c>
      <c r="B323" s="3" t="str">
        <f>([2]UKBuilding_List!B323)</f>
        <v>Boone Tennis Stadium</v>
      </c>
    </row>
    <row r="324" spans="1:2" x14ac:dyDescent="0.25">
      <c r="A324" s="2" t="str">
        <f>([2]UKBuilding_List!A324)</f>
        <v>0487</v>
      </c>
      <c r="B324" s="3" t="str">
        <f>([2]UKBuilding_List!B324)</f>
        <v>518 Oldham Ct</v>
      </c>
    </row>
    <row r="325" spans="1:2" x14ac:dyDescent="0.25">
      <c r="A325" s="2" t="str">
        <f>([2]UKBuilding_List!A325)</f>
        <v>0488</v>
      </c>
      <c r="B325" s="3" t="str">
        <f>([2]UKBuilding_List!B325)</f>
        <v>Woodland Early Learning Center</v>
      </c>
    </row>
    <row r="326" spans="1:2" x14ac:dyDescent="0.25">
      <c r="A326" s="2" t="str">
        <f>([2]UKBuilding_List!A326)</f>
        <v>0489</v>
      </c>
      <c r="B326" s="3" t="str">
        <f>([2]UKBuilding_List!B326)</f>
        <v>1117 South Limestone</v>
      </c>
    </row>
    <row r="327" spans="1:2" x14ac:dyDescent="0.25">
      <c r="A327" s="2" t="str">
        <f>([2]UKBuilding_List!A327)</f>
        <v>0490</v>
      </c>
      <c r="B327" s="3" t="str">
        <f>([2]UKBuilding_List!B327)</f>
        <v>Environmental Quality Management</v>
      </c>
    </row>
    <row r="328" spans="1:2" x14ac:dyDescent="0.25">
      <c r="A328" s="2" t="str">
        <f>([2]UKBuilding_List!A328)</f>
        <v>0494</v>
      </c>
      <c r="B328" s="3" t="str">
        <f>([2]UKBuilding_List!B328)</f>
        <v>Stuckert Career Center</v>
      </c>
    </row>
    <row r="329" spans="1:2" x14ac:dyDescent="0.25">
      <c r="A329" s="2" t="str">
        <f>([2]UKBuilding_List!A329)</f>
        <v>0495</v>
      </c>
      <c r="B329" s="3" t="str">
        <f>([2]UKBuilding_List!B329)</f>
        <v>James F. Hardymon Communications Building</v>
      </c>
    </row>
    <row r="330" spans="1:2" x14ac:dyDescent="0.25">
      <c r="A330" s="2" t="str">
        <f>([2]UKBuilding_List!A330)</f>
        <v>0503</v>
      </c>
      <c r="B330" s="3" t="str">
        <f>([2]UKBuilding_List!B330)</f>
        <v>Ralph G Anderson Building (Mech Eng)</v>
      </c>
    </row>
    <row r="331" spans="1:2" x14ac:dyDescent="0.25">
      <c r="A331" s="2" t="str">
        <f>([2]UKBuilding_List!A331)</f>
        <v>0504</v>
      </c>
      <c r="B331" s="3" t="str">
        <f>([2]UKBuilding_List!B331)</f>
        <v>Sigma Chi Fraternity House</v>
      </c>
    </row>
    <row r="332" spans="1:2" x14ac:dyDescent="0.25">
      <c r="A332" s="2" t="str">
        <f>([2]UKBuilding_List!A332)</f>
        <v>0505</v>
      </c>
      <c r="B332" s="3" t="str">
        <f>([2]UKBuilding_List!B332)</f>
        <v>Alpha Tau Omega Fraternity</v>
      </c>
    </row>
    <row r="333" spans="1:2" x14ac:dyDescent="0.25">
      <c r="A333" s="2" t="str">
        <f>([2]UKBuilding_List!A333)</f>
        <v>0506</v>
      </c>
      <c r="B333" s="3" t="str">
        <f>([2]UKBuilding_List!B333)</f>
        <v>Robert Straus Behavioral Research Building</v>
      </c>
    </row>
    <row r="334" spans="1:2" x14ac:dyDescent="0.25">
      <c r="A334" s="2" t="str">
        <f>([2]UKBuilding_List!A334)</f>
        <v>0507</v>
      </c>
      <c r="B334" s="3" t="str">
        <f>([2]UKBuilding_List!B334)</f>
        <v>Sigma Alpha Epsilon Fraternity</v>
      </c>
    </row>
    <row r="335" spans="1:2" x14ac:dyDescent="0.25">
      <c r="A335" s="2" t="str">
        <f>([2]UKBuilding_List!A335)</f>
        <v>0509</v>
      </c>
      <c r="B335" s="3" t="str">
        <f>([2]UKBuilding_List!B335)</f>
        <v>Biomedical Biological Sciences Research Building</v>
      </c>
    </row>
    <row r="336" spans="1:2" x14ac:dyDescent="0.25">
      <c r="A336" s="2" t="str">
        <f>([2]UKBuilding_List!A336)</f>
        <v>0514</v>
      </c>
      <c r="B336" s="3" t="str">
        <f>([2]UKBuilding_List!B336)</f>
        <v>Central Utility Plant #4</v>
      </c>
    </row>
    <row r="337" spans="1:2" x14ac:dyDescent="0.25">
      <c r="A337" s="2" t="str">
        <f>([2]UKBuilding_List!A337)</f>
        <v>0517</v>
      </c>
      <c r="B337" s="3" t="str">
        <f>([2]UKBuilding_List!B337)</f>
        <v>College of Medicine Learning Center</v>
      </c>
    </row>
    <row r="338" spans="1:2" x14ac:dyDescent="0.25">
      <c r="A338" s="2" t="str">
        <f>([2]UKBuilding_List!A338)</f>
        <v>0518</v>
      </c>
      <c r="B338" s="3" t="str">
        <f>([2]UKBuilding_List!B338)</f>
        <v>BBSRB Generator Building</v>
      </c>
    </row>
    <row r="339" spans="1:2" x14ac:dyDescent="0.25">
      <c r="A339" s="2" t="str">
        <f>([2]UKBuilding_List!A339)</f>
        <v>0564</v>
      </c>
      <c r="B339" s="3" t="str">
        <f>([2]UKBuilding_List!B339)</f>
        <v>630 South Broadway</v>
      </c>
    </row>
    <row r="340" spans="1:2" x14ac:dyDescent="0.25">
      <c r="A340" s="2" t="str">
        <f>([2]UKBuilding_List!A340)</f>
        <v>0565</v>
      </c>
      <c r="B340" s="3" t="str">
        <f>([2]UKBuilding_List!B340)</f>
        <v>John T. Smith Hall</v>
      </c>
    </row>
    <row r="341" spans="1:2" x14ac:dyDescent="0.25">
      <c r="A341" s="2" t="str">
        <f>([2]UKBuilding_List!A341)</f>
        <v>0566</v>
      </c>
      <c r="B341" s="3" t="str">
        <f>([2]UKBuilding_List!B341)</f>
        <v>Dale E. Baldwin Hall</v>
      </c>
    </row>
    <row r="342" spans="1:2" x14ac:dyDescent="0.25">
      <c r="A342" s="2" t="str">
        <f>([2]UKBuilding_List!A342)</f>
        <v>0567</v>
      </c>
      <c r="B342" s="3" t="str">
        <f>([2]UKBuilding_List!B342)</f>
        <v>Margaret Ingels Hall</v>
      </c>
    </row>
    <row r="343" spans="1:2" x14ac:dyDescent="0.25">
      <c r="A343" s="2" t="str">
        <f>([2]UKBuilding_List!A343)</f>
        <v>0568</v>
      </c>
      <c r="B343" s="3" t="str">
        <f>([2]UKBuilding_List!B343)</f>
        <v>David P. Roselle Hall</v>
      </c>
    </row>
    <row r="344" spans="1:2" x14ac:dyDescent="0.25">
      <c r="A344" s="2" t="str">
        <f>([2]UKBuilding_List!A344)</f>
        <v>0571</v>
      </c>
      <c r="B344" s="3" t="str">
        <f>([2]UKBuilding_List!B344)</f>
        <v>Parking Structure #6</v>
      </c>
    </row>
    <row r="345" spans="1:2" x14ac:dyDescent="0.25">
      <c r="A345" s="2" t="str">
        <f>([2]UKBuilding_List!A345)</f>
        <v>0572</v>
      </c>
      <c r="B345" s="3" t="str">
        <f>([2]UKBuilding_List!B345)</f>
        <v>Parking Structure #7</v>
      </c>
    </row>
    <row r="346" spans="1:2" x14ac:dyDescent="0.25">
      <c r="A346" s="2" t="str">
        <f>([2]UKBuilding_List!A346)</f>
        <v>0582</v>
      </c>
      <c r="B346" s="3" t="str">
        <f>([2]UKBuilding_List!B346)</f>
        <v>University Health Service</v>
      </c>
    </row>
    <row r="347" spans="1:2" x14ac:dyDescent="0.25">
      <c r="A347" s="2" t="str">
        <f>([2]UKBuilding_List!A347)</f>
        <v>0585</v>
      </c>
      <c r="B347" s="3" t="str">
        <f>([2]UKBuilding_List!B347)</f>
        <v>Baseball Training Pavilion</v>
      </c>
    </row>
    <row r="348" spans="1:2" x14ac:dyDescent="0.25">
      <c r="A348" s="2" t="str">
        <f>([2]UKBuilding_List!A348)</f>
        <v>0592</v>
      </c>
      <c r="B348" s="3" t="str">
        <f>([2]UKBuilding_List!B348)</f>
        <v>Storage Shed</v>
      </c>
    </row>
    <row r="349" spans="1:2" x14ac:dyDescent="0.25">
      <c r="A349" s="2" t="str">
        <f>([2]UKBuilding_List!A349)</f>
        <v>0596</v>
      </c>
      <c r="B349" s="3" t="str">
        <f>([2]UKBuilding_List!B349)</f>
        <v>Bio-Pharm (BP)</v>
      </c>
    </row>
    <row r="350" spans="1:2" x14ac:dyDescent="0.25">
      <c r="A350" s="2" t="str">
        <f>([2]UKBuilding_List!A350)</f>
        <v>0600</v>
      </c>
      <c r="B350" s="3" t="str">
        <f>([2]UKBuilding_List!B350)</f>
        <v>413 Pennsylvania Ct</v>
      </c>
    </row>
    <row r="351" spans="1:2" x14ac:dyDescent="0.25">
      <c r="A351" s="2" t="str">
        <f>([2]UKBuilding_List!A351)</f>
        <v>0601</v>
      </c>
      <c r="B351" s="3" t="str">
        <f>([2]UKBuilding_List!B351)</f>
        <v>Parking Structure #8</v>
      </c>
    </row>
    <row r="352" spans="1:2" x14ac:dyDescent="0.25">
      <c r="A352" s="2" t="str">
        <f>([2]UKBuilding_List!A352)</f>
        <v>0602</v>
      </c>
      <c r="B352" s="3" t="str">
        <f>([2]UKBuilding_List!B352)</f>
        <v>Pavilion A</v>
      </c>
    </row>
    <row r="353" spans="1:2" x14ac:dyDescent="0.25">
      <c r="A353" s="2" t="str">
        <f>([2]UKBuilding_List!A353)</f>
        <v>0604</v>
      </c>
      <c r="B353" s="3" t="str">
        <f>([2]UKBuilding_List!B353)</f>
        <v>Joe Craft Center</v>
      </c>
    </row>
    <row r="354" spans="1:2" x14ac:dyDescent="0.25">
      <c r="A354" s="2" t="str">
        <f>([2]UKBuilding_List!A354)</f>
        <v>0607</v>
      </c>
      <c r="B354" s="3" t="str">
        <f>([2]UKBuilding_List!B354)</f>
        <v>788 Press Avenue</v>
      </c>
    </row>
    <row r="355" spans="1:2" x14ac:dyDescent="0.25">
      <c r="A355" s="2" t="str">
        <f>([2]UKBuilding_List!A355)</f>
        <v>0608</v>
      </c>
      <c r="B355" s="3" t="str">
        <f>([2]UKBuilding_List!B355)</f>
        <v>792 Press Avenue</v>
      </c>
    </row>
    <row r="356" spans="1:2" x14ac:dyDescent="0.25">
      <c r="A356" s="2" t="str">
        <f>([2]UKBuilding_List!A356)</f>
        <v>0609</v>
      </c>
      <c r="B356" s="3" t="str">
        <f>([2]UKBuilding_List!B356)</f>
        <v>796 Press Avenue</v>
      </c>
    </row>
    <row r="357" spans="1:2" x14ac:dyDescent="0.25">
      <c r="A357" s="2" t="str">
        <f>([2]UKBuilding_List!A357)</f>
        <v>0610</v>
      </c>
      <c r="B357" s="3" t="str">
        <f>([2]UKBuilding_List!B357)</f>
        <v>800 Press Avenue</v>
      </c>
    </row>
    <row r="358" spans="1:2" x14ac:dyDescent="0.25">
      <c r="A358" s="2" t="str">
        <f>([2]UKBuilding_List!A358)</f>
        <v>0611</v>
      </c>
      <c r="B358" s="3" t="str">
        <f>([2]UKBuilding_List!B358)</f>
        <v>Medical Office Building (Samaritan)</v>
      </c>
    </row>
    <row r="359" spans="1:2" x14ac:dyDescent="0.25">
      <c r="A359" s="2" t="str">
        <f>([2]UKBuilding_List!A359)</f>
        <v>0612</v>
      </c>
      <c r="B359" s="3" t="str">
        <f>([2]UKBuilding_List!B359)</f>
        <v>Samaritan Chiller Building</v>
      </c>
    </row>
    <row r="360" spans="1:2" x14ac:dyDescent="0.25">
      <c r="A360" s="2" t="str">
        <f>([2]UKBuilding_List!A360)</f>
        <v>0613</v>
      </c>
      <c r="B360" s="3" t="str">
        <f>([2]UKBuilding_List!B360)</f>
        <v>Samaritan Parking Structure</v>
      </c>
    </row>
    <row r="361" spans="1:2" x14ac:dyDescent="0.25">
      <c r="A361" s="2" t="str">
        <f>([2]UKBuilding_List!A361)</f>
        <v>0616</v>
      </c>
      <c r="B361" s="3" t="str">
        <f>([2]UKBuilding_List!B361)</f>
        <v>Seaton Center Storage</v>
      </c>
    </row>
    <row r="362" spans="1:2" x14ac:dyDescent="0.25">
      <c r="A362" s="2" t="str">
        <f>([2]UKBuilding_List!A362)</f>
        <v>0617</v>
      </c>
      <c r="B362" s="3" t="str">
        <f>([2]UKBuilding_List!B362)</f>
        <v>118 Conn Terrace</v>
      </c>
    </row>
    <row r="363" spans="1:2" x14ac:dyDescent="0.25">
      <c r="A363" s="2" t="str">
        <f>([2]UKBuilding_List!A363)</f>
        <v>0618</v>
      </c>
      <c r="B363" s="3" t="str">
        <f>([2]UKBuilding_List!B363)</f>
        <v>MacAdam Student Observatory</v>
      </c>
    </row>
    <row r="364" spans="1:2" x14ac:dyDescent="0.25">
      <c r="A364" s="2" t="str">
        <f>([2]UKBuilding_List!A364)</f>
        <v>0619</v>
      </c>
      <c r="B364" s="3" t="str">
        <f>([2]UKBuilding_List!B364)</f>
        <v>102 Conn Terrace</v>
      </c>
    </row>
    <row r="365" spans="1:2" x14ac:dyDescent="0.25">
      <c r="A365" s="2" t="str">
        <f>([2]UKBuilding_List!A365)</f>
        <v>0621</v>
      </c>
      <c r="B365" s="3" t="str">
        <f>([2]UKBuilding_List!B365)</f>
        <v>104 Conn Terrace</v>
      </c>
    </row>
    <row r="366" spans="1:2" x14ac:dyDescent="0.25">
      <c r="A366" s="2" t="str">
        <f>([2]UKBuilding_List!A366)</f>
        <v>0622</v>
      </c>
      <c r="B366" s="3" t="str">
        <f>([2]UKBuilding_List!B366)</f>
        <v>108 Conn Terrace</v>
      </c>
    </row>
    <row r="367" spans="1:2" x14ac:dyDescent="0.25">
      <c r="A367" s="2" t="str">
        <f>([2]UKBuilding_List!A367)</f>
        <v>0623</v>
      </c>
      <c r="B367" s="3" t="str">
        <f>([2]UKBuilding_List!B367)</f>
        <v>110 Conn Terrace</v>
      </c>
    </row>
    <row r="368" spans="1:2" x14ac:dyDescent="0.25">
      <c r="A368" s="2" t="str">
        <f>([2]UKBuilding_List!A368)</f>
        <v>0624</v>
      </c>
      <c r="B368" s="3" t="str">
        <f>([2]UKBuilding_List!B368)</f>
        <v>120 Conn Terrace</v>
      </c>
    </row>
    <row r="369" spans="1:2" x14ac:dyDescent="0.25">
      <c r="A369" s="2" t="str">
        <f>([2]UKBuilding_List!A369)</f>
        <v>0625</v>
      </c>
      <c r="B369" s="3" t="str">
        <f>([2]UKBuilding_List!B369)</f>
        <v>1105 S. Limestone</v>
      </c>
    </row>
    <row r="370" spans="1:2" x14ac:dyDescent="0.25">
      <c r="A370" s="2" t="str">
        <f>([2]UKBuilding_List!A370)</f>
        <v>0626</v>
      </c>
      <c r="B370" s="3" t="str">
        <f>([2]UKBuilding_List!B370)</f>
        <v>1119 S. Limestone</v>
      </c>
    </row>
    <row r="371" spans="1:2" x14ac:dyDescent="0.25">
      <c r="A371" s="2" t="str">
        <f>([2]UKBuilding_List!A371)</f>
        <v>0630</v>
      </c>
      <c r="B371" s="3" t="str">
        <f>([2]UKBuilding_List!B371)</f>
        <v>Air Medical Crew Quarters</v>
      </c>
    </row>
    <row r="372" spans="1:2" x14ac:dyDescent="0.25">
      <c r="A372" s="2" t="str">
        <f>([2]UKBuilding_List!A372)</f>
        <v>0631</v>
      </c>
      <c r="B372" s="3" t="str">
        <f>([2]UKBuilding_List!B372)</f>
        <v>460 Rose Lane</v>
      </c>
    </row>
    <row r="373" spans="1:2" x14ac:dyDescent="0.25">
      <c r="A373" s="2" t="str">
        <f>([2]UKBuilding_List!A373)</f>
        <v>0633</v>
      </c>
      <c r="B373" s="3" t="str">
        <f>([2]UKBuilding_List!B373)</f>
        <v>Davis Marksbury Building</v>
      </c>
    </row>
    <row r="374" spans="1:2" x14ac:dyDescent="0.25">
      <c r="A374" s="2" t="str">
        <f>([2]UKBuilding_List!A374)</f>
        <v>0636</v>
      </c>
      <c r="B374" s="3" t="str">
        <f>([2]UKBuilding_List!B374)</f>
        <v>411 Pennsylvania Court</v>
      </c>
    </row>
    <row r="375" spans="1:2" x14ac:dyDescent="0.25">
      <c r="A375" s="2" t="str">
        <f>([2]UKBuilding_List!A375)</f>
        <v>0637</v>
      </c>
      <c r="B375" s="3" t="str">
        <f>([2]UKBuilding_List!B375)</f>
        <v>1041 S. Limestone St.</v>
      </c>
    </row>
    <row r="376" spans="1:2" x14ac:dyDescent="0.25">
      <c r="A376" s="2" t="str">
        <f>([2]UKBuilding_List!A376)</f>
        <v>0639</v>
      </c>
      <c r="B376" s="3" t="str">
        <f>([2]UKBuilding_List!B376)</f>
        <v>1045 S. Limestone St</v>
      </c>
    </row>
    <row r="377" spans="1:2" x14ac:dyDescent="0.25">
      <c r="A377" s="2" t="str">
        <f>([2]UKBuilding_List!A377)</f>
        <v>0641</v>
      </c>
      <c r="B377" s="3" t="str">
        <f>([2]UKBuilding_List!B377)</f>
        <v>409 Pennsylvania Ct</v>
      </c>
    </row>
    <row r="378" spans="1:2" x14ac:dyDescent="0.25">
      <c r="A378" s="2" t="str">
        <f>([2]UKBuilding_List!A378)</f>
        <v>0644</v>
      </c>
      <c r="B378" s="3" t="str">
        <f>([2]UKBuilding_List!B378)</f>
        <v>Wildcat Coal Lodge</v>
      </c>
    </row>
    <row r="379" spans="1:2" x14ac:dyDescent="0.25">
      <c r="A379" s="2" t="str">
        <f>([2]UKBuilding_List!A379)</f>
        <v>0645</v>
      </c>
      <c r="B379" s="3" t="str">
        <f>([2]UKBuilding_List!B379)</f>
        <v>179 Leader Ave</v>
      </c>
    </row>
    <row r="380" spans="1:2" x14ac:dyDescent="0.25">
      <c r="A380" s="2" t="str">
        <f>([2]UKBuilding_List!A380)</f>
        <v>0646</v>
      </c>
      <c r="B380" s="3" t="str">
        <f>([2]UKBuilding_List!B380)</f>
        <v>404 Pennsylvania Ct</v>
      </c>
    </row>
    <row r="381" spans="1:2" x14ac:dyDescent="0.25">
      <c r="A381" s="2" t="str">
        <f>([2]UKBuilding_List!A381)</f>
        <v>0647</v>
      </c>
      <c r="B381" s="3" t="str">
        <f>([2]UKBuilding_List!B381)</f>
        <v>213 Transcript Ave</v>
      </c>
    </row>
    <row r="382" spans="1:2" x14ac:dyDescent="0.25">
      <c r="A382" s="2" t="str">
        <f>([2]UKBuilding_List!A382)</f>
        <v>0648</v>
      </c>
      <c r="B382" s="3" t="str">
        <f>([2]UKBuilding_List!B382)</f>
        <v>221 Transcript Ave</v>
      </c>
    </row>
    <row r="383" spans="1:2" x14ac:dyDescent="0.25">
      <c r="A383" s="2" t="str">
        <f>([2]UKBuilding_List!A383)</f>
        <v>0649</v>
      </c>
      <c r="B383" s="3" t="str">
        <f>([2]UKBuilding_List!B383)</f>
        <v>217 Transcript Ave</v>
      </c>
    </row>
    <row r="384" spans="1:2" x14ac:dyDescent="0.25">
      <c r="A384" s="2" t="str">
        <f>([2]UKBuilding_List!A384)</f>
        <v>0651</v>
      </c>
      <c r="B384" s="3" t="str">
        <f>([2]UKBuilding_List!B384)</f>
        <v>Mandrell Hall</v>
      </c>
    </row>
    <row r="385" spans="1:2" x14ac:dyDescent="0.25">
      <c r="A385" s="2" t="str">
        <f>([2]UKBuilding_List!A385)</f>
        <v>0652</v>
      </c>
      <c r="B385" s="3" t="str">
        <f>([2]UKBuilding_List!B385)</f>
        <v>Bosworth Hall</v>
      </c>
    </row>
    <row r="386" spans="1:2" x14ac:dyDescent="0.25">
      <c r="A386" s="2" t="str">
        <f>([2]UKBuilding_List!A386)</f>
        <v>0653</v>
      </c>
      <c r="B386" s="3" t="str">
        <f>([2]UKBuilding_List!B386)</f>
        <v>Sanders Hall</v>
      </c>
    </row>
    <row r="387" spans="1:2" x14ac:dyDescent="0.25">
      <c r="A387" s="2" t="str">
        <f>([2]UKBuilding_List!A387)</f>
        <v>0654</v>
      </c>
      <c r="B387" s="3" t="str">
        <f>([2]UKBuilding_List!B387)</f>
        <v>Building 100</v>
      </c>
    </row>
    <row r="388" spans="1:2" x14ac:dyDescent="0.25">
      <c r="A388" s="2" t="str">
        <f>([2]UKBuilding_List!A388)</f>
        <v>0655</v>
      </c>
      <c r="B388" s="3" t="str">
        <f>([2]UKBuilding_List!B388)</f>
        <v>Building 200</v>
      </c>
    </row>
    <row r="389" spans="1:2" x14ac:dyDescent="0.25">
      <c r="A389" s="2" t="str">
        <f>([2]UKBuilding_List!A389)</f>
        <v>0656</v>
      </c>
      <c r="B389" s="3" t="str">
        <f>([2]UKBuilding_List!B389)</f>
        <v>Building 300</v>
      </c>
    </row>
    <row r="390" spans="1:2" x14ac:dyDescent="0.25">
      <c r="A390" s="2" t="str">
        <f>([2]UKBuilding_List!A390)</f>
        <v>0657</v>
      </c>
      <c r="B390" s="3" t="str">
        <f>([2]UKBuilding_List!B390)</f>
        <v>Building 400</v>
      </c>
    </row>
    <row r="391" spans="1:2" x14ac:dyDescent="0.25">
      <c r="A391" s="2" t="str">
        <f>([2]UKBuilding_List!A391)</f>
        <v>0658</v>
      </c>
      <c r="B391" s="3" t="str">
        <f>([2]UKBuilding_List!B391)</f>
        <v>Maintenance Bldg.</v>
      </c>
    </row>
    <row r="392" spans="1:2" x14ac:dyDescent="0.25">
      <c r="A392" s="2" t="str">
        <f>([2]UKBuilding_List!A392)</f>
        <v>0659</v>
      </c>
      <c r="B392" s="3" t="str">
        <f>([2]UKBuilding_List!B392)</f>
        <v>Gas Building</v>
      </c>
    </row>
    <row r="393" spans="1:2" x14ac:dyDescent="0.25">
      <c r="A393" s="2" t="str">
        <f>([2]UKBuilding_List!A393)</f>
        <v>0660</v>
      </c>
      <c r="B393" s="3" t="str">
        <f>([2]UKBuilding_List!B393)</f>
        <v>Maxwelton Ct. Apts #1</v>
      </c>
    </row>
    <row r="394" spans="1:2" x14ac:dyDescent="0.25">
      <c r="A394" s="2" t="str">
        <f>([2]UKBuilding_List!A394)</f>
        <v>0661</v>
      </c>
      <c r="B394" s="3" t="str">
        <f>([2]UKBuilding_List!B394)</f>
        <v>Maxwelton Ct. Apts #2</v>
      </c>
    </row>
    <row r="395" spans="1:2" x14ac:dyDescent="0.25">
      <c r="A395" s="2" t="str">
        <f>([2]UKBuilding_List!A395)</f>
        <v>0662</v>
      </c>
      <c r="B395" s="3" t="str">
        <f>([2]UKBuilding_List!B395)</f>
        <v>Maxwelton Ct. Apts #3</v>
      </c>
    </row>
    <row r="396" spans="1:2" x14ac:dyDescent="0.25">
      <c r="A396" s="2" t="str">
        <f>([2]UKBuilding_List!A396)</f>
        <v>0663</v>
      </c>
      <c r="B396" s="3" t="str">
        <f>([2]UKBuilding_List!B396)</f>
        <v>Maxwelton Ct. Apts #4</v>
      </c>
    </row>
    <row r="397" spans="1:2" x14ac:dyDescent="0.25">
      <c r="A397" s="2" t="str">
        <f>([2]UKBuilding_List!A397)</f>
        <v>0664</v>
      </c>
      <c r="B397" s="3" t="str">
        <f>([2]UKBuilding_List!B397)</f>
        <v>Maxwelton Ct. Apts #5</v>
      </c>
    </row>
    <row r="398" spans="1:2" x14ac:dyDescent="0.25">
      <c r="A398" s="2" t="str">
        <f>([2]UKBuilding_List!A398)</f>
        <v>0665</v>
      </c>
      <c r="B398" s="3" t="str">
        <f>([2]UKBuilding_List!B398)</f>
        <v>Maxwelton Ct. Apts #6</v>
      </c>
    </row>
    <row r="399" spans="1:2" x14ac:dyDescent="0.25">
      <c r="A399" s="2" t="str">
        <f>([2]UKBuilding_List!A399)</f>
        <v>0666</v>
      </c>
      <c r="B399" s="3" t="str">
        <f>([2]UKBuilding_List!B399)</f>
        <v>Maxwelton Ct. Apts #7</v>
      </c>
    </row>
    <row r="400" spans="1:2" x14ac:dyDescent="0.25">
      <c r="A400" s="2" t="str">
        <f>([2]UKBuilding_List!A400)</f>
        <v>0667</v>
      </c>
      <c r="B400" s="3" t="str">
        <f>([2]UKBuilding_List!B400)</f>
        <v>Maxwelton Ct. Apts #8</v>
      </c>
    </row>
    <row r="401" spans="1:2" x14ac:dyDescent="0.25">
      <c r="A401" s="2" t="str">
        <f>([2]UKBuilding_List!A401)</f>
        <v>0668</v>
      </c>
      <c r="B401" s="3" t="str">
        <f>([2]UKBuilding_List!B401)</f>
        <v>Maxwelton Ct. Apts #9</v>
      </c>
    </row>
    <row r="402" spans="1:2" x14ac:dyDescent="0.25">
      <c r="A402" s="2" t="str">
        <f>([2]UKBuilding_List!A402)</f>
        <v>0669</v>
      </c>
      <c r="B402" s="3" t="str">
        <f>([2]UKBuilding_List!B402)</f>
        <v>Maxwelton Ct. Apts #10</v>
      </c>
    </row>
    <row r="403" spans="1:2" x14ac:dyDescent="0.25">
      <c r="A403" s="2" t="str">
        <f>([2]UKBuilding_List!A403)</f>
        <v>0670</v>
      </c>
      <c r="B403" s="3" t="str">
        <f>([2]UKBuilding_List!B403)</f>
        <v>Maxwelton Ct. Apts #11</v>
      </c>
    </row>
    <row r="404" spans="1:2" x14ac:dyDescent="0.25">
      <c r="A404" s="2" t="str">
        <f>([2]UKBuilding_List!A404)</f>
        <v>0671</v>
      </c>
      <c r="B404" s="3" t="str">
        <f>([2]UKBuilding_List!B404)</f>
        <v>Maxwelton Ct. Apts #12</v>
      </c>
    </row>
    <row r="405" spans="1:2" x14ac:dyDescent="0.25">
      <c r="A405" s="2" t="str">
        <f>([2]UKBuilding_List!A405)</f>
        <v>0672</v>
      </c>
      <c r="B405" s="3" t="str">
        <f>([2]UKBuilding_List!B405)</f>
        <v>Maxwelton Ct. Apts #13</v>
      </c>
    </row>
    <row r="406" spans="1:2" x14ac:dyDescent="0.25">
      <c r="A406" s="2" t="str">
        <f>([2]UKBuilding_List!A406)</f>
        <v>0673</v>
      </c>
      <c r="B406" s="3" t="str">
        <f>([2]UKBuilding_List!B406)</f>
        <v>Maxwelton Ct. Apts #14</v>
      </c>
    </row>
    <row r="407" spans="1:2" x14ac:dyDescent="0.25">
      <c r="A407" s="2" t="str">
        <f>([2]UKBuilding_List!A407)</f>
        <v>0674</v>
      </c>
      <c r="B407" s="3" t="str">
        <f>([2]UKBuilding_List!B407)</f>
        <v>Maxwelton Ct. Apts #15</v>
      </c>
    </row>
    <row r="408" spans="1:2" x14ac:dyDescent="0.25">
      <c r="A408" s="2" t="str">
        <f>([2]UKBuilding_List!A408)</f>
        <v>0675</v>
      </c>
      <c r="B408" s="3" t="str">
        <f>([2]UKBuilding_List!B408)</f>
        <v>Maxwelton Ct. Apts #16</v>
      </c>
    </row>
    <row r="409" spans="1:2" x14ac:dyDescent="0.25">
      <c r="A409" s="2">
        <f>([2]UKBuilding_List!A409)</f>
        <v>1200</v>
      </c>
      <c r="B409" s="3" t="str">
        <f>([2]UKBuilding_List!B409)</f>
        <v>Electric Substation #1</v>
      </c>
    </row>
    <row r="410" spans="1:2" x14ac:dyDescent="0.25">
      <c r="A410" s="2">
        <f>([2]UKBuilding_List!A410)</f>
        <v>1201</v>
      </c>
      <c r="B410" s="3" t="str">
        <f>([2]UKBuilding_List!B410)</f>
        <v>Electric Substation #3</v>
      </c>
    </row>
    <row r="411" spans="1:2" x14ac:dyDescent="0.25">
      <c r="A411" s="2" t="str">
        <f>([2]UKBuilding_List!A411)</f>
        <v>8633</v>
      </c>
      <c r="B411" s="3" t="str">
        <f>([2]UKBuilding_List!B411)</f>
        <v>UK HealthCare Good Samaritan Hospital</v>
      </c>
    </row>
    <row r="412" spans="1:2" x14ac:dyDescent="0.25">
      <c r="A412" s="2" t="str">
        <f>([2]UKBuilding_List!A412)</f>
        <v>9127</v>
      </c>
      <c r="B412" s="3" t="str">
        <f>([2]UKBuilding_List!B412)</f>
        <v>1101 S. Limestone</v>
      </c>
    </row>
    <row r="413" spans="1:2" x14ac:dyDescent="0.25">
      <c r="A413" s="2">
        <f>([2]UKBuilding_List!A413)</f>
        <v>9813</v>
      </c>
      <c r="B413" s="3" t="str">
        <f>([2]UKBuilding_List!B413)</f>
        <v>UK Child Care Development Center</v>
      </c>
    </row>
    <row r="414" spans="1:2" x14ac:dyDescent="0.25">
      <c r="A414" s="2" t="str">
        <f>([2]UKBuilding_List!A414)</f>
        <v>9925</v>
      </c>
      <c r="B414" s="3" t="str">
        <f>([2]UKBuilding_List!B414)</f>
        <v>Alpha Phi Sorority</v>
      </c>
    </row>
    <row r="415" spans="1:2" x14ac:dyDescent="0.25">
      <c r="A415" s="2" t="str">
        <f>([2]UKBuilding_List!A415)</f>
        <v>9983</v>
      </c>
      <c r="B415" s="3" t="str">
        <f>([2]UKBuilding_List!B415)</f>
        <v>College of Medicine Building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2013-12-19T21:24:11Z</dcterms:modified>
</cp:coreProperties>
</file>