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9" i="1" l="1"/>
  <c r="G39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M6" i="1"/>
  <c r="J6" i="1"/>
  <c r="E2" i="4" l="1"/>
  <c r="E1" i="4"/>
  <c r="B1" i="4"/>
  <c r="B2" i="4" l="1"/>
  <c r="M39" i="1" l="1"/>
  <c r="K2" i="1" s="1"/>
  <c r="J3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<sst xmlns="http://schemas.openxmlformats.org/spreadsheetml/2006/main" count="420" uniqueCount="172">
  <si>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</si>
  <si>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</si>
  <si>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</si>
  <si>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</si>
  <si>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</si>
  <si>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</si>
  <si>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</si>
  <si>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</si>
  <si>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</si>
  <si>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</si>
  <si>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</si>
  <si>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</si>
  <si>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</si>
  <si>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</si>
  <si>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</si>
  <si>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</si>
  <si>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</si>
  <si>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</si>
  <si>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</si>
  <si>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</si>
  <si>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</si>
  <si>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</si>
  <si>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</si>
  <si>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</si>
  <si>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</si>
  <si>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</si>
  <si>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</si>
  <si>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</si>
  <si>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</si>
  <si>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</si>
  <si>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</si>
  <si>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</si>
  <si>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</si>
  <si>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</si>
  <si>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</si>
  <si>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</si>
  <si>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</si>
  <si>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</si>
  <si>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</si>
  <si>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</si>
  <si>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</si>
  <si>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</si>
  <si>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</si>
  <si>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</si>
  <si>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</si>
  <si>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</si>
  <si>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</si>
  <si>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</si>
  <si>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</si>
  <si>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</si>
  <si>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</si>
  <si>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</si>
  <si>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</si>
  <si>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</si>
  <si>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</si>
  <si>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</si>
  <si>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</si>
  <si>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</si>
  <si>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</si>
  <si>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</si>
  <si>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</si>
  <si>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</si>
  <si>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</si>
  <si>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</si>
  <si>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</si>
  <si>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</si>
  <si>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</si>
  <si>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</si>
  <si>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</si>
  <si>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</si>
  <si>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</si>
  <si>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</si>
  <si>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</si>
  <si>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0602</t>
  </si>
  <si>
    <t>A09161</t>
  </si>
  <si>
    <t>A09261</t>
  </si>
  <si>
    <t>A10161</t>
  </si>
  <si>
    <t>A10261</t>
  </si>
  <si>
    <t>A11161</t>
  </si>
  <si>
    <t>A11261</t>
  </si>
  <si>
    <t>09</t>
  </si>
  <si>
    <t>10</t>
  </si>
  <si>
    <t>11</t>
  </si>
  <si>
    <t>A09161A</t>
  </si>
  <si>
    <t>A09161B</t>
  </si>
  <si>
    <t>A09161C</t>
  </si>
  <si>
    <t>A09161D</t>
  </si>
  <si>
    <t>A09261A</t>
  </si>
  <si>
    <t>A09261B</t>
  </si>
  <si>
    <t>A09261C</t>
  </si>
  <si>
    <t>A09261D</t>
  </si>
  <si>
    <t>A10161A</t>
  </si>
  <si>
    <t>A10161B</t>
  </si>
  <si>
    <t>A10161C</t>
  </si>
  <si>
    <t>A10161D</t>
  </si>
  <si>
    <t>A10261A</t>
  </si>
  <si>
    <t>A10261B</t>
  </si>
  <si>
    <t>A10261C</t>
  </si>
  <si>
    <t>A10261D</t>
  </si>
  <si>
    <t>A11161A</t>
  </si>
  <si>
    <t>A11161B</t>
  </si>
  <si>
    <t>A11161C</t>
  </si>
  <si>
    <t>A11161D</t>
  </si>
  <si>
    <t>A11261A</t>
  </si>
  <si>
    <t>A11261B</t>
  </si>
  <si>
    <t>A11261C</t>
  </si>
  <si>
    <t>A11261D</t>
  </si>
  <si>
    <t>-</t>
  </si>
  <si>
    <t>LX-0602-09-A09161</t>
  </si>
  <si>
    <t>PAVILION A - ROOM A09161</t>
  </si>
  <si>
    <t>LX-0602-10-A10161</t>
  </si>
  <si>
    <t>PAVILION A - ROOM A10161</t>
  </si>
  <si>
    <t>LX-0602-11-A11161</t>
  </si>
  <si>
    <t>PAVILION A - ROOM A11161</t>
  </si>
  <si>
    <t>LX-0602-09-A09261</t>
  </si>
  <si>
    <t>PAVILION A - ROOM A09261</t>
  </si>
  <si>
    <t>LX-0602-10-A10261</t>
  </si>
  <si>
    <t>PAVILION A - ROOM A10261</t>
  </si>
  <si>
    <t>LX-0602-11-A11261</t>
  </si>
  <si>
    <t>PAVILION A - ROOM A11261</t>
  </si>
  <si>
    <t>PAVILION A - ROOM A09161B</t>
  </si>
  <si>
    <t>PAVILION A - ROOM A09161C</t>
  </si>
  <si>
    <t>PAVILION A - ROOM A09161D</t>
  </si>
  <si>
    <t>PAVILION A - ROOM A10161B</t>
  </si>
  <si>
    <t>PAVILION A - ROOM A10161C</t>
  </si>
  <si>
    <t>PAVILION A - ROOM A10161D</t>
  </si>
  <si>
    <t>PAVILION A - ROOM A11161B</t>
  </si>
  <si>
    <t>PAVILION A - ROOM A11161C</t>
  </si>
  <si>
    <t>PAVILION A - ROOM A11161D</t>
  </si>
  <si>
    <t>PAVILION A - ROOM A11161A</t>
  </si>
  <si>
    <t>PAVILION A - ROOM A10161A</t>
  </si>
  <si>
    <t>PAVILION A - ROOM A09161A</t>
  </si>
  <si>
    <t>PAVILION A - ROOM A09261A</t>
  </si>
  <si>
    <t>PAVILION A - ROOM A09261B</t>
  </si>
  <si>
    <t>PAVILION A - ROOM A09261C</t>
  </si>
  <si>
    <t>PAVILION A - ROOM A09261D</t>
  </si>
  <si>
    <t>PAVILION A - ROOM A10261A</t>
  </si>
  <si>
    <t>PAVILION A - ROOM A10261B</t>
  </si>
  <si>
    <t>PAVILION A - ROOM A10261C</t>
  </si>
  <si>
    <t>PAVILION A - ROOM A10261D</t>
  </si>
  <si>
    <t>PAVILION A - ROOM A11261A</t>
  </si>
  <si>
    <t>PAVILION A - ROOM A11261B</t>
  </si>
  <si>
    <t>PAVILION A - ROOM A11261C</t>
  </si>
  <si>
    <t>PAVILION A - ROOM A11261D</t>
  </si>
  <si>
    <t>Team workstation with cubicles</t>
  </si>
  <si>
    <t>LX-0602-09-A09161A</t>
  </si>
  <si>
    <t>LX-0602-09-A09161B</t>
  </si>
  <si>
    <t>LX-0602-09-A09161C</t>
  </si>
  <si>
    <t>LX-0602-09-A09161D</t>
  </si>
  <si>
    <t>LX-0602-09-A09261A</t>
  </si>
  <si>
    <t>LX-0602-09-A09261B</t>
  </si>
  <si>
    <t>LX-0602-09-A09261C</t>
  </si>
  <si>
    <t>LX-0602-09-A09261D</t>
  </si>
  <si>
    <t>LX-0602-10-A10261A</t>
  </si>
  <si>
    <t>LX-0602-10-A10261B</t>
  </si>
  <si>
    <t>LX-0602-10-A10261C</t>
  </si>
  <si>
    <t>LX-0602-10-A10261D</t>
  </si>
  <si>
    <t>LX-0602-10-A10161A</t>
  </si>
  <si>
    <t>LX-0602-10-A10161B</t>
  </si>
  <si>
    <t>LX-0602-10-A10161C</t>
  </si>
  <si>
    <t>LX-0602-10-A10161D</t>
  </si>
  <si>
    <t>LX-0602-11-A11161A</t>
  </si>
  <si>
    <t>LX-0602-11-A11161B</t>
  </si>
  <si>
    <t>LX-0602-11-A11161C</t>
  </si>
  <si>
    <t>LX-0602-11-A11161D</t>
  </si>
  <si>
    <t>LX-0602-11-A11261A</t>
  </si>
  <si>
    <t>LX-0602-11-A11261B</t>
  </si>
  <si>
    <t>LX-0602-11-A11261C</t>
  </si>
  <si>
    <t>LX-0602-11-A11261D</t>
  </si>
  <si>
    <t>JS</t>
  </si>
  <si>
    <t>A03103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</si>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</sst>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6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0" fillId="34" borderId="10" xfId="0" applyFont="1" applyFill="1" applyBorder="1" applyProtection="1"/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49" fontId="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vertical="center" wrapText="1"/>
      <protection locked="0"/>
    </xf>
    <xf numFmtId="0" fontId="16" fillId="33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602_20171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Normal="100" workbookViewId="0">
      <selection activeCell="E43" sqref="E43"/>
    </sheetView>
  </sheetViews>
  <sheetFormatPr defaultColWidth="9.140625" defaultRowHeight="15" x14ac:dyDescent="0.25"/>
  <cols>
    <col min="1" max="1" width="16" style="23" customWidth="1"/>
    <col min="2" max="2" width="12.140625" style="23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7" width="20.140625" style="17" customWidth="1"/>
    <col min="8" max="8" width="18.5703125" style="17" customWidth="1"/>
    <col min="9" max="9" width="26.85546875" style="18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59" t="s">
        <v>7</v>
      </c>
      <c r="B1" s="67" t="s">
        <v>73</v>
      </c>
      <c r="C1" s="67"/>
      <c r="F1" s="38" t="s">
        <v>10</v>
      </c>
      <c r="G1" s="16">
        <v>43153</v>
      </c>
      <c r="J1" s="47" t="s">
        <v>33</v>
      </c>
      <c r="K1" s="47" t="s">
        <v>34</v>
      </c>
      <c r="L1" s="48"/>
      <c r="M1" s="48"/>
      <c r="N1" s="48"/>
      <c r="O1" s="49" t="s">
        <v>35</v>
      </c>
      <c r="P1" s="50" t="s">
        <v>47</v>
      </c>
    </row>
    <row r="2" spans="1:16" ht="15.75" thickBot="1" x14ac:dyDescent="0.3">
      <c r="A2" s="60" t="s">
        <v>8</v>
      </c>
      <c r="B2" s="68" t="str">
        <f>VLOOKUP(B1,BuildingList!A:B,2,FALSE)</f>
        <v>Pavilion A</v>
      </c>
      <c r="C2" s="68"/>
      <c r="F2" s="51" t="s">
        <v>12</v>
      </c>
      <c r="G2" s="22" t="s">
        <v>69</v>
      </c>
      <c r="H2" s="17" t="s">
        <v>169</v>
      </c>
      <c r="J2" s="52">
        <f>G39-J39</f>
        <v>25</v>
      </c>
      <c r="K2" s="52">
        <f>H39-M39</f>
        <v>24</v>
      </c>
      <c r="L2" s="53"/>
      <c r="M2" s="53"/>
      <c r="N2" s="53"/>
      <c r="O2" s="54"/>
      <c r="P2" s="55"/>
    </row>
    <row r="3" spans="1:16" x14ac:dyDescent="0.25">
      <c r="J3" s="18"/>
      <c r="K3" s="18"/>
      <c r="L3" s="18"/>
      <c r="M3" s="18"/>
      <c r="N3" s="18"/>
      <c r="O3" s="18"/>
    </row>
    <row r="4" spans="1:16" x14ac:dyDescent="0.25">
      <c r="J4" s="18"/>
      <c r="K4" s="18"/>
      <c r="L4" s="18"/>
      <c r="M4" s="18"/>
      <c r="N4" s="18"/>
      <c r="O4" s="18"/>
    </row>
    <row r="5" spans="1:16" s="10" customFormat="1" ht="45.75" thickBot="1" x14ac:dyDescent="0.3">
      <c r="A5" s="39" t="s">
        <v>19</v>
      </c>
      <c r="B5" s="39" t="s">
        <v>14</v>
      </c>
      <c r="C5" s="40" t="s">
        <v>9</v>
      </c>
      <c r="D5" s="40" t="s">
        <v>4</v>
      </c>
      <c r="E5" s="40" t="s">
        <v>1</v>
      </c>
      <c r="F5" s="40" t="s">
        <v>11</v>
      </c>
      <c r="G5" s="40" t="s">
        <v>15</v>
      </c>
      <c r="H5" s="40" t="s">
        <v>16</v>
      </c>
      <c r="I5" s="41" t="s">
        <v>17</v>
      </c>
      <c r="J5" s="41" t="s">
        <v>36</v>
      </c>
      <c r="K5" s="41" t="s">
        <v>37</v>
      </c>
      <c r="L5" s="41" t="s">
        <v>38</v>
      </c>
      <c r="M5" s="41" t="s">
        <v>39</v>
      </c>
      <c r="N5" s="41" t="s">
        <v>37</v>
      </c>
      <c r="O5" s="41" t="s">
        <v>38</v>
      </c>
    </row>
    <row r="6" spans="1:16" ht="15" customHeight="1" thickTop="1" x14ac:dyDescent="0.25">
      <c r="A6" s="23" t="s">
        <v>74</v>
      </c>
      <c r="B6" s="23" t="s">
        <v>80</v>
      </c>
      <c r="C6" s="18" t="s">
        <v>22</v>
      </c>
      <c r="D6" s="17" t="s">
        <v>5</v>
      </c>
      <c r="E6" s="25">
        <v>767</v>
      </c>
      <c r="F6" s="25">
        <v>439</v>
      </c>
      <c r="G6" s="25" t="s">
        <v>2</v>
      </c>
      <c r="H6" s="17" t="s">
        <v>2</v>
      </c>
      <c r="J6" s="31" t="str">
        <f>IF(G6="No Change","N/A",IF(G6="New Tag Required",Lookup!G:G,IF(G6="Remove Old Tag",Lookup!G:G,IF(G6="N/A","N/A",""))))</f>
        <v>N/A</v>
      </c>
      <c r="K6" s="32"/>
      <c r="L6" s="23"/>
      <c r="M6" s="31" t="str">
        <f>IF(H6="No Change","N/A",IF(H6="New Tag Required",Lookup!G:G,IF(H6="Remove Old Sign",Lookup!G:G,IF(H6="N/A","N/A",""))))</f>
        <v>N/A</v>
      </c>
      <c r="N6" s="32"/>
      <c r="O6" s="31"/>
    </row>
    <row r="7" spans="1:16" ht="15" customHeight="1" x14ac:dyDescent="0.25">
      <c r="A7" s="35" t="s">
        <v>83</v>
      </c>
      <c r="B7" s="23" t="s">
        <v>80</v>
      </c>
      <c r="C7" s="18" t="s">
        <v>24</v>
      </c>
      <c r="D7" s="17" t="s">
        <v>5</v>
      </c>
      <c r="E7" s="25" t="s">
        <v>107</v>
      </c>
      <c r="F7" s="25">
        <v>82</v>
      </c>
      <c r="G7" s="25" t="s">
        <v>3</v>
      </c>
      <c r="H7" s="17" t="s">
        <v>18</v>
      </c>
      <c r="J7" s="31">
        <f>IF(G7="No Change","N/A",IF(G7="New Tag Required",Lookup!G:G,IF(G7="Remove Old Tag",Lookup!G:G,IF(G7="N/A","N/A",""))))</f>
        <v>0</v>
      </c>
      <c r="K7" s="32"/>
      <c r="L7" s="35"/>
      <c r="M7" s="31" t="str">
        <f>IF(H7="No Change","N/A",IF(H7="New Tag Required",Lookup!G:G,IF(H7="Remove Old Sign",Lookup!G:G,IF(H7="N/A","N/A",""))))</f>
        <v/>
      </c>
      <c r="N7" s="32"/>
      <c r="O7" s="31"/>
    </row>
    <row r="8" spans="1:16" ht="15" customHeight="1" x14ac:dyDescent="0.25">
      <c r="A8" s="35" t="s">
        <v>84</v>
      </c>
      <c r="B8" s="23" t="s">
        <v>80</v>
      </c>
      <c r="C8" s="18" t="s">
        <v>24</v>
      </c>
      <c r="D8" s="17" t="s">
        <v>5</v>
      </c>
      <c r="E8" s="25" t="s">
        <v>107</v>
      </c>
      <c r="F8" s="25">
        <v>82</v>
      </c>
      <c r="G8" s="25" t="s">
        <v>3</v>
      </c>
      <c r="H8" s="17" t="s">
        <v>18</v>
      </c>
      <c r="J8" s="31">
        <f>IF(G8="No Change","N/A",IF(G8="New Tag Required",Lookup!G:G,IF(G8="Remove Old Tag",Lookup!G:G,IF(G8="N/A","N/A",""))))</f>
        <v>0</v>
      </c>
      <c r="K8" s="32"/>
      <c r="L8" s="35"/>
      <c r="M8" s="31" t="str">
        <f>IF(H8="No Change","N/A",IF(H8="New Tag Required",Lookup!G:G,IF(H8="Remove Old Sign",Lookup!G:G,IF(H8="N/A","N/A",""))))</f>
        <v/>
      </c>
      <c r="N8" s="32"/>
      <c r="O8" s="31"/>
    </row>
    <row r="9" spans="1:16" ht="15" customHeight="1" x14ac:dyDescent="0.25">
      <c r="A9" s="35" t="s">
        <v>85</v>
      </c>
      <c r="B9" s="23" t="s">
        <v>80</v>
      </c>
      <c r="C9" s="18" t="s">
        <v>24</v>
      </c>
      <c r="D9" s="17" t="s">
        <v>5</v>
      </c>
      <c r="E9" s="25" t="s">
        <v>107</v>
      </c>
      <c r="F9" s="25">
        <v>82</v>
      </c>
      <c r="G9" s="25" t="s">
        <v>3</v>
      </c>
      <c r="H9" s="17" t="s">
        <v>18</v>
      </c>
      <c r="J9" s="31">
        <f>IF(G9="No Change","N/A",IF(G9="New Tag Required",Lookup!G:G,IF(G9="Remove Old Tag",Lookup!G:G,IF(G9="N/A","N/A",""))))</f>
        <v>0</v>
      </c>
      <c r="K9" s="32"/>
      <c r="L9" s="35"/>
      <c r="M9" s="31" t="str">
        <f>IF(H9="No Change","N/A",IF(H9="New Tag Required",Lookup!G:G,IF(H9="Remove Old Sign",Lookup!G:G,IF(H9="N/A","N/A",""))))</f>
        <v/>
      </c>
      <c r="N9" s="32"/>
      <c r="O9" s="31"/>
    </row>
    <row r="10" spans="1:16" ht="15" customHeight="1" x14ac:dyDescent="0.25">
      <c r="A10" s="35" t="s">
        <v>86</v>
      </c>
      <c r="B10" s="23" t="s">
        <v>80</v>
      </c>
      <c r="C10" s="18" t="s">
        <v>24</v>
      </c>
      <c r="D10" s="17" t="s">
        <v>5</v>
      </c>
      <c r="E10" s="25" t="s">
        <v>107</v>
      </c>
      <c r="F10" s="25">
        <v>82</v>
      </c>
      <c r="G10" s="25" t="s">
        <v>3</v>
      </c>
      <c r="H10" s="17" t="s">
        <v>18</v>
      </c>
      <c r="J10" s="31">
        <f>IF(G10="No Change","N/A",IF(G10="New Tag Required",Lookup!G:G,IF(G10="Remove Old Tag",Lookup!G:G,IF(G10="N/A","N/A",""))))</f>
        <v>0</v>
      </c>
      <c r="K10" s="32"/>
      <c r="L10" s="31"/>
      <c r="M10" s="31" t="str">
        <f>IF(H10="No Change","N/A",IF(H10="New Tag Required",Lookup!G:G,IF(H10="Remove Old Sign",Lookup!G:G,IF(H10="N/A","N/A",""))))</f>
        <v/>
      </c>
      <c r="N10" s="32"/>
      <c r="O10" s="31"/>
    </row>
    <row r="11" spans="1:16" ht="15" customHeight="1" x14ac:dyDescent="0.25">
      <c r="A11" s="23" t="s">
        <v>75</v>
      </c>
      <c r="B11" s="23" t="s">
        <v>80</v>
      </c>
      <c r="C11" s="18" t="s">
        <v>22</v>
      </c>
      <c r="D11" s="17" t="s">
        <v>5</v>
      </c>
      <c r="E11" s="25">
        <v>767</v>
      </c>
      <c r="F11" s="25">
        <v>439</v>
      </c>
      <c r="G11" s="25" t="s">
        <v>2</v>
      </c>
      <c r="H11" s="17" t="s">
        <v>2</v>
      </c>
      <c r="J11" s="31" t="str">
        <f>IF(G11="No Change","N/A",IF(G11="New Tag Required",Lookup!G:G,IF(G11="Remove Old Tag",Lookup!G:G,IF(G11="N/A","N/A",""))))</f>
        <v>N/A</v>
      </c>
      <c r="K11" s="32"/>
      <c r="L11" s="23"/>
      <c r="M11" s="31" t="str">
        <f>IF(H11="No Change","N/A",IF(H11="New Tag Required",Lookup!G:G,IF(H11="Remove Old Sign",Lookup!G:G,IF(H11="N/A","N/A",""))))</f>
        <v>N/A</v>
      </c>
      <c r="N11" s="32"/>
      <c r="O11" s="31"/>
    </row>
    <row r="12" spans="1:16" ht="15" customHeight="1" x14ac:dyDescent="0.25">
      <c r="A12" s="35" t="s">
        <v>87</v>
      </c>
      <c r="B12" s="23" t="s">
        <v>80</v>
      </c>
      <c r="C12" s="18" t="s">
        <v>24</v>
      </c>
      <c r="D12" s="17" t="s">
        <v>5</v>
      </c>
      <c r="E12" s="25" t="s">
        <v>107</v>
      </c>
      <c r="F12" s="25">
        <v>82</v>
      </c>
      <c r="G12" s="25" t="s">
        <v>3</v>
      </c>
      <c r="H12" s="17" t="s">
        <v>18</v>
      </c>
      <c r="J12" s="31">
        <f>IF(G12="No Change","N/A",IF(G12="New Tag Required",Lookup!G:G,IF(G12="Remove Old Tag",Lookup!G:G,IF(G12="N/A","N/A",""))))</f>
        <v>0</v>
      </c>
      <c r="K12" s="36"/>
      <c r="L12" s="18"/>
      <c r="M12" s="31" t="str">
        <f>IF(H12="No Change","N/A",IF(H12="New Tag Required",Lookup!G:G,IF(H12="Remove Old Sign",Lookup!G:G,IF(H12="N/A","N/A",""))))</f>
        <v/>
      </c>
      <c r="N12" s="32"/>
      <c r="O12" s="31"/>
    </row>
    <row r="13" spans="1:16" ht="15" customHeight="1" x14ac:dyDescent="0.25">
      <c r="A13" s="35" t="s">
        <v>88</v>
      </c>
      <c r="B13" s="23" t="s">
        <v>80</v>
      </c>
      <c r="C13" s="18" t="s">
        <v>24</v>
      </c>
      <c r="D13" s="17" t="s">
        <v>5</v>
      </c>
      <c r="E13" s="25" t="s">
        <v>107</v>
      </c>
      <c r="F13" s="25">
        <v>82</v>
      </c>
      <c r="G13" s="25" t="s">
        <v>3</v>
      </c>
      <c r="H13" s="17" t="s">
        <v>18</v>
      </c>
      <c r="J13" s="31">
        <f>IF(G13="No Change","N/A",IF(G13="New Tag Required",Lookup!G:G,IF(G13="Remove Old Tag",Lookup!G:G,IF(G13="N/A","N/A",""))))</f>
        <v>0</v>
      </c>
      <c r="K13" s="36"/>
      <c r="L13" s="18"/>
      <c r="M13" s="31" t="str">
        <f>IF(H13="No Change","N/A",IF(H13="New Tag Required",Lookup!G:G,IF(H13="Remove Old Sign",Lookup!G:G,IF(H13="N/A","N/A",""))))</f>
        <v/>
      </c>
      <c r="N13" s="32"/>
      <c r="O13" s="31"/>
    </row>
    <row r="14" spans="1:16" ht="15" customHeight="1" x14ac:dyDescent="0.25">
      <c r="A14" s="17" t="s">
        <v>89</v>
      </c>
      <c r="B14" s="23" t="s">
        <v>80</v>
      </c>
      <c r="C14" s="18" t="s">
        <v>24</v>
      </c>
      <c r="D14" s="17" t="s">
        <v>5</v>
      </c>
      <c r="E14" s="25" t="s">
        <v>107</v>
      </c>
      <c r="F14" s="25">
        <v>82</v>
      </c>
      <c r="G14" s="25" t="s">
        <v>3</v>
      </c>
      <c r="H14" s="17" t="s">
        <v>18</v>
      </c>
      <c r="J14" s="31">
        <f>IF(G14="No Change","N/A",IF(G14="New Tag Required",Lookup!G:G,IF(G14="Remove Old Tag",Lookup!G:G,IF(G14="N/A","N/A",""))))</f>
        <v>0</v>
      </c>
      <c r="K14" s="36"/>
      <c r="L14" s="18"/>
      <c r="M14" s="31" t="str">
        <f>IF(H14="No Change","N/A",IF(H14="New Tag Required",Lookup!G:G,IF(H14="Remove Old Sign",Lookup!G:G,IF(H14="N/A","N/A",""))))</f>
        <v/>
      </c>
      <c r="N14" s="32"/>
      <c r="O14" s="31"/>
    </row>
    <row r="15" spans="1:16" ht="15" customHeight="1" x14ac:dyDescent="0.25">
      <c r="A15" s="17" t="s">
        <v>90</v>
      </c>
      <c r="B15" s="23" t="s">
        <v>80</v>
      </c>
      <c r="C15" s="18" t="s">
        <v>24</v>
      </c>
      <c r="D15" s="17" t="s">
        <v>5</v>
      </c>
      <c r="E15" s="25" t="s">
        <v>107</v>
      </c>
      <c r="F15" s="25">
        <v>82</v>
      </c>
      <c r="G15" s="25" t="s">
        <v>3</v>
      </c>
      <c r="H15" s="17" t="s">
        <v>18</v>
      </c>
      <c r="J15" s="31">
        <f>IF(G15="No Change","N/A",IF(G15="New Tag Required",Lookup!G:G,IF(G15="Remove Old Tag",Lookup!G:G,IF(G15="N/A","N/A",""))))</f>
        <v>0</v>
      </c>
      <c r="K15" s="36"/>
      <c r="L15" s="18"/>
      <c r="M15" s="31" t="str">
        <f>IF(H15="No Change","N/A",IF(H15="New Tag Required",Lookup!G:G,IF(H15="Remove Old Sign",Lookup!G:G,IF(H15="N/A","N/A",""))))</f>
        <v/>
      </c>
      <c r="N15" s="32"/>
      <c r="O15" s="31"/>
    </row>
    <row r="16" spans="1:16" ht="15" customHeight="1" x14ac:dyDescent="0.25">
      <c r="A16" s="23" t="s">
        <v>76</v>
      </c>
      <c r="B16" s="23" t="s">
        <v>81</v>
      </c>
      <c r="C16" s="18" t="s">
        <v>22</v>
      </c>
      <c r="D16" s="17" t="s">
        <v>5</v>
      </c>
      <c r="E16" s="25">
        <v>767</v>
      </c>
      <c r="F16" s="25">
        <v>439</v>
      </c>
      <c r="G16" s="25" t="s">
        <v>2</v>
      </c>
      <c r="H16" s="17" t="s">
        <v>2</v>
      </c>
      <c r="J16" s="31" t="str">
        <f>IF(G16="No Change","N/A",IF(G16="New Tag Required",Lookup!G:G,IF(G16="Remove Old Tag",Lookup!G:G,IF(G16="N/A","N/A",""))))</f>
        <v>N/A</v>
      </c>
      <c r="K16" s="32"/>
      <c r="L16" s="23"/>
      <c r="M16" s="31" t="str">
        <f>IF(H16="No Change","N/A",IF(H16="New Tag Required",Lookup!G:G,IF(H16="Remove Old Sign",Lookup!G:G,IF(H16="N/A","N/A",""))))</f>
        <v>N/A</v>
      </c>
      <c r="N16" s="36"/>
      <c r="O16" s="18"/>
    </row>
    <row r="17" spans="1:15" ht="15" customHeight="1" x14ac:dyDescent="0.25">
      <c r="A17" s="17" t="s">
        <v>91</v>
      </c>
      <c r="B17" s="23" t="s">
        <v>81</v>
      </c>
      <c r="C17" s="18" t="s">
        <v>24</v>
      </c>
      <c r="D17" s="17" t="s">
        <v>5</v>
      </c>
      <c r="E17" s="25" t="s">
        <v>107</v>
      </c>
      <c r="F17" s="25">
        <v>82</v>
      </c>
      <c r="G17" s="25" t="s">
        <v>3</v>
      </c>
      <c r="H17" s="17" t="s">
        <v>18</v>
      </c>
      <c r="J17" s="31">
        <f>IF(G17="No Change","N/A",IF(G17="New Tag Required",Lookup!G:G,IF(G17="Remove Old Tag",Lookup!G:G,IF(G17="N/A","N/A",""))))</f>
        <v>0</v>
      </c>
      <c r="K17" s="36"/>
      <c r="L17" s="18"/>
      <c r="M17" s="31" t="str">
        <f>IF(H17="No Change","N/A",IF(H17="New Tag Required",Lookup!G:G,IF(H17="Remove Old Sign",Lookup!G:G,IF(H17="N/A","N/A",""))))</f>
        <v/>
      </c>
      <c r="N17" s="36"/>
      <c r="O17" s="18"/>
    </row>
    <row r="18" spans="1:15" ht="15" customHeight="1" x14ac:dyDescent="0.25">
      <c r="A18" s="17" t="s">
        <v>92</v>
      </c>
      <c r="B18" s="23" t="s">
        <v>81</v>
      </c>
      <c r="C18" s="18" t="s">
        <v>24</v>
      </c>
      <c r="D18" s="17" t="s">
        <v>5</v>
      </c>
      <c r="E18" s="25" t="s">
        <v>107</v>
      </c>
      <c r="F18" s="25">
        <v>82</v>
      </c>
      <c r="G18" s="25" t="s">
        <v>3</v>
      </c>
      <c r="H18" s="17" t="s">
        <v>18</v>
      </c>
      <c r="J18" s="31">
        <f>IF(G18="No Change","N/A",IF(G18="New Tag Required",Lookup!G:G,IF(G18="Remove Old Tag",Lookup!G:G,IF(G18="N/A","N/A",""))))</f>
        <v>0</v>
      </c>
      <c r="K18" s="36"/>
      <c r="L18" s="18"/>
      <c r="M18" s="31" t="str">
        <f>IF(H18="No Change","N/A",IF(H18="New Tag Required",Lookup!G:G,IF(H18="Remove Old Sign",Lookup!G:G,IF(H18="N/A","N/A",""))))</f>
        <v/>
      </c>
      <c r="N18" s="36"/>
      <c r="O18" s="18"/>
    </row>
    <row r="19" spans="1:15" ht="15" customHeight="1" x14ac:dyDescent="0.25">
      <c r="A19" s="17" t="s">
        <v>93</v>
      </c>
      <c r="B19" s="23" t="s">
        <v>81</v>
      </c>
      <c r="C19" s="18" t="s">
        <v>24</v>
      </c>
      <c r="D19" s="17" t="s">
        <v>5</v>
      </c>
      <c r="E19" s="25" t="s">
        <v>107</v>
      </c>
      <c r="F19" s="25">
        <v>82</v>
      </c>
      <c r="G19" s="25" t="s">
        <v>3</v>
      </c>
      <c r="H19" s="17" t="s">
        <v>18</v>
      </c>
      <c r="J19" s="31">
        <f>IF(G19="No Change","N/A",IF(G19="New Tag Required",Lookup!G:G,IF(G19="Remove Old Tag",Lookup!G:G,IF(G19="N/A","N/A",""))))</f>
        <v>0</v>
      </c>
      <c r="K19" s="36"/>
      <c r="L19" s="18"/>
      <c r="M19" s="31" t="str">
        <f>IF(H19="No Change","N/A",IF(H19="New Tag Required",Lookup!G:G,IF(H19="Remove Old Sign",Lookup!G:G,IF(H19="N/A","N/A",""))))</f>
        <v/>
      </c>
      <c r="N19" s="36"/>
      <c r="O19" s="18"/>
    </row>
    <row r="20" spans="1:15" ht="15" customHeight="1" x14ac:dyDescent="0.25">
      <c r="A20" s="17" t="s">
        <v>94</v>
      </c>
      <c r="B20" s="23" t="s">
        <v>81</v>
      </c>
      <c r="C20" s="18" t="s">
        <v>24</v>
      </c>
      <c r="D20" s="17" t="s">
        <v>5</v>
      </c>
      <c r="E20" s="25" t="s">
        <v>107</v>
      </c>
      <c r="F20" s="25">
        <v>82</v>
      </c>
      <c r="G20" s="25" t="s">
        <v>3</v>
      </c>
      <c r="H20" s="17" t="s">
        <v>18</v>
      </c>
      <c r="J20" s="31">
        <f>IF(G20="No Change","N/A",IF(G20="New Tag Required",Lookup!G:G,IF(G20="Remove Old Tag",Lookup!G:G,IF(G20="N/A","N/A",""))))</f>
        <v>0</v>
      </c>
      <c r="K20" s="37"/>
      <c r="M20" s="31" t="str">
        <f>IF(H20="No Change","N/A",IF(H20="New Tag Required",Lookup!G:G,IF(H20="Remove Old Sign",Lookup!G:G,IF(H20="N/A","N/A",""))))</f>
        <v/>
      </c>
      <c r="N20" s="36"/>
      <c r="O20" s="18"/>
    </row>
    <row r="21" spans="1:15" ht="15" customHeight="1" x14ac:dyDescent="0.25">
      <c r="A21" s="33" t="s">
        <v>77</v>
      </c>
      <c r="B21" s="23" t="s">
        <v>81</v>
      </c>
      <c r="C21" s="18" t="s">
        <v>22</v>
      </c>
      <c r="D21" s="17" t="s">
        <v>5</v>
      </c>
      <c r="E21" s="34">
        <v>767</v>
      </c>
      <c r="F21" s="25">
        <v>439</v>
      </c>
      <c r="G21" s="25" t="s">
        <v>2</v>
      </c>
      <c r="H21" s="17" t="s">
        <v>2</v>
      </c>
      <c r="J21" s="31" t="str">
        <f>IF(G21="No Change","N/A",IF(G21="New Tag Required",Lookup!G:G,IF(G21="Remove Old Tag",Lookup!G:G,IF(G21="N/A","N/A",""))))</f>
        <v>N/A</v>
      </c>
      <c r="K21" s="32"/>
      <c r="L21" s="33"/>
      <c r="M21" s="31" t="str">
        <f>IF(H21="No Change","N/A",IF(H21="New Tag Required",Lookup!G:G,IF(H21="Remove Old Sign",Lookup!G:G,IF(H21="N/A","N/A",""))))</f>
        <v>N/A</v>
      </c>
      <c r="N21" s="36"/>
      <c r="O21" s="18"/>
    </row>
    <row r="22" spans="1:15" ht="15" customHeight="1" x14ac:dyDescent="0.25">
      <c r="A22" s="17" t="s">
        <v>95</v>
      </c>
      <c r="B22" s="23" t="s">
        <v>81</v>
      </c>
      <c r="C22" s="18" t="s">
        <v>24</v>
      </c>
      <c r="D22" s="17" t="s">
        <v>5</v>
      </c>
      <c r="E22" s="25" t="s">
        <v>107</v>
      </c>
      <c r="F22" s="25">
        <v>82</v>
      </c>
      <c r="G22" s="25" t="s">
        <v>3</v>
      </c>
      <c r="H22" s="17" t="s">
        <v>18</v>
      </c>
      <c r="J22" s="31">
        <f>IF(G22="No Change","N/A",IF(G22="New Tag Required",Lookup!G:G,IF(G22="Remove Old Tag",Lookup!G:G,IF(G22="N/A","N/A",""))))</f>
        <v>0</v>
      </c>
      <c r="K22" s="37"/>
      <c r="M22" s="31" t="str">
        <f>IF(H22="No Change","N/A",IF(H22="New Tag Required",Lookup!G:G,IF(H22="Remove Old Sign",Lookup!G:G,IF(H22="N/A","N/A",""))))</f>
        <v/>
      </c>
      <c r="N22" s="36"/>
      <c r="O22" s="18"/>
    </row>
    <row r="23" spans="1:15" ht="15" customHeight="1" x14ac:dyDescent="0.25">
      <c r="A23" s="17" t="s">
        <v>96</v>
      </c>
      <c r="B23" s="23" t="s">
        <v>81</v>
      </c>
      <c r="C23" s="18" t="s">
        <v>24</v>
      </c>
      <c r="D23" s="17" t="s">
        <v>5</v>
      </c>
      <c r="E23" s="25" t="s">
        <v>107</v>
      </c>
      <c r="F23" s="25">
        <v>82</v>
      </c>
      <c r="G23" s="25" t="s">
        <v>3</v>
      </c>
      <c r="H23" s="17" t="s">
        <v>18</v>
      </c>
      <c r="J23" s="31">
        <f>IF(G23="No Change","N/A",IF(G23="New Tag Required",Lookup!G:G,IF(G23="Remove Old Tag",Lookup!G:G,IF(G23="N/A","N/A",""))))</f>
        <v>0</v>
      </c>
      <c r="K23" s="37"/>
      <c r="M23" s="31" t="str">
        <f>IF(H23="No Change","N/A",IF(H23="New Tag Required",Lookup!G:G,IF(H23="Remove Old Sign",Lookup!G:G,IF(H23="N/A","N/A",""))))</f>
        <v/>
      </c>
      <c r="N23" s="36"/>
      <c r="O23" s="18"/>
    </row>
    <row r="24" spans="1:15" ht="15" customHeight="1" x14ac:dyDescent="0.25">
      <c r="A24" s="17" t="s">
        <v>97</v>
      </c>
      <c r="B24" s="23" t="s">
        <v>81</v>
      </c>
      <c r="C24" s="18" t="s">
        <v>24</v>
      </c>
      <c r="D24" s="17" t="s">
        <v>5</v>
      </c>
      <c r="E24" s="25" t="s">
        <v>107</v>
      </c>
      <c r="F24" s="25">
        <v>82</v>
      </c>
      <c r="G24" s="25" t="s">
        <v>3</v>
      </c>
      <c r="H24" s="17" t="s">
        <v>18</v>
      </c>
      <c r="J24" s="31">
        <f>IF(G24="No Change","N/A",IF(G24="New Tag Required",Lookup!G:G,IF(G24="Remove Old Tag",Lookup!G:G,IF(G24="N/A","N/A",""))))</f>
        <v>0</v>
      </c>
      <c r="K24" s="37"/>
      <c r="M24" s="31" t="str">
        <f>IF(H24="No Change","N/A",IF(H24="New Tag Required",Lookup!G:G,IF(H24="Remove Old Sign",Lookup!G:G,IF(H24="N/A","N/A",""))))</f>
        <v/>
      </c>
      <c r="N24" s="36"/>
      <c r="O24" s="18"/>
    </row>
    <row r="25" spans="1:15" ht="15" customHeight="1" x14ac:dyDescent="0.25">
      <c r="A25" s="24" t="s">
        <v>98</v>
      </c>
      <c r="B25" s="23" t="s">
        <v>81</v>
      </c>
      <c r="C25" s="18" t="s">
        <v>24</v>
      </c>
      <c r="D25" s="17" t="s">
        <v>5</v>
      </c>
      <c r="E25" s="25" t="s">
        <v>107</v>
      </c>
      <c r="F25" s="25">
        <v>82</v>
      </c>
      <c r="G25" s="25" t="s">
        <v>3</v>
      </c>
      <c r="H25" s="17" t="s">
        <v>18</v>
      </c>
      <c r="J25" s="31">
        <f>IF(G25="No Change","N/A",IF(G25="New Tag Required",Lookup!G:G,IF(G25="Remove Old Tag",Lookup!G:G,IF(G25="N/A","N/A",""))))</f>
        <v>0</v>
      </c>
      <c r="K25" s="37"/>
      <c r="M25" s="31" t="str">
        <f>IF(H25="No Change","N/A",IF(H25="New Tag Required",Lookup!G:G,IF(H25="Remove Old Sign",Lookup!G:G,IF(H25="N/A","N/A",""))))</f>
        <v/>
      </c>
      <c r="N25" s="37"/>
    </row>
    <row r="26" spans="1:15" ht="15" customHeight="1" x14ac:dyDescent="0.25">
      <c r="A26" s="33" t="s">
        <v>78</v>
      </c>
      <c r="B26" s="23" t="s">
        <v>82</v>
      </c>
      <c r="C26" s="18" t="s">
        <v>22</v>
      </c>
      <c r="D26" s="17" t="s">
        <v>5</v>
      </c>
      <c r="E26" s="25">
        <v>768</v>
      </c>
      <c r="F26" s="25">
        <v>439</v>
      </c>
      <c r="G26" s="25" t="s">
        <v>2</v>
      </c>
      <c r="H26" s="17" t="s">
        <v>2</v>
      </c>
      <c r="J26" s="31" t="str">
        <f>IF(G26="No Change","N/A",IF(G26="New Tag Required",Lookup!G:G,IF(G26="Remove Old Tag",Lookup!G:G,IF(G26="N/A","N/A",""))))</f>
        <v>N/A</v>
      </c>
      <c r="K26" s="32"/>
      <c r="L26" s="33"/>
      <c r="M26" s="31" t="str">
        <f>IF(H26="No Change","N/A",IF(H26="New Tag Required",Lookup!G:G,IF(H26="Remove Old Sign",Lookup!G:G,IF(H26="N/A","N/A",""))))</f>
        <v>N/A</v>
      </c>
      <c r="N26" s="37"/>
    </row>
    <row r="27" spans="1:15" ht="15" customHeight="1" x14ac:dyDescent="0.25">
      <c r="A27" s="24" t="s">
        <v>99</v>
      </c>
      <c r="B27" s="23" t="s">
        <v>82</v>
      </c>
      <c r="C27" s="18" t="s">
        <v>24</v>
      </c>
      <c r="D27" s="17" t="s">
        <v>5</v>
      </c>
      <c r="E27" s="25" t="s">
        <v>107</v>
      </c>
      <c r="F27" s="25">
        <v>82</v>
      </c>
      <c r="G27" s="25" t="s">
        <v>3</v>
      </c>
      <c r="H27" s="17" t="s">
        <v>18</v>
      </c>
      <c r="J27" s="31">
        <f>IF(G27="No Change","N/A",IF(G27="New Tag Required",Lookup!G:G,IF(G27="Remove Old Tag",Lookup!G:G,IF(G27="N/A","N/A",""))))</f>
        <v>0</v>
      </c>
      <c r="K27" s="37"/>
      <c r="M27" s="31" t="str">
        <f>IF(H27="No Change","N/A",IF(H27="New Tag Required",Lookup!G:G,IF(H27="Remove Old Sign",Lookup!G:G,IF(H27="N/A","N/A",""))))</f>
        <v/>
      </c>
      <c r="N27" s="37"/>
    </row>
    <row r="28" spans="1:15" ht="15" customHeight="1" x14ac:dyDescent="0.25">
      <c r="A28" s="24" t="s">
        <v>100</v>
      </c>
      <c r="B28" s="23" t="s">
        <v>82</v>
      </c>
      <c r="C28" s="18" t="s">
        <v>24</v>
      </c>
      <c r="D28" s="17" t="s">
        <v>5</v>
      </c>
      <c r="E28" s="25" t="s">
        <v>107</v>
      </c>
      <c r="F28" s="25">
        <v>82</v>
      </c>
      <c r="G28" s="25" t="s">
        <v>3</v>
      </c>
      <c r="H28" s="17" t="s">
        <v>18</v>
      </c>
      <c r="J28" s="31">
        <f>IF(G28="No Change","N/A",IF(G28="New Tag Required",Lookup!G:G,IF(G28="Remove Old Tag",Lookup!G:G,IF(G28="N/A","N/A",""))))</f>
        <v>0</v>
      </c>
      <c r="K28" s="37"/>
      <c r="M28" s="31" t="str">
        <f>IF(H28="No Change","N/A",IF(H28="New Tag Required",Lookup!G:G,IF(H28="Remove Old Sign",Lookup!G:G,IF(H28="N/A","N/A",""))))</f>
        <v/>
      </c>
      <c r="N28" s="37"/>
    </row>
    <row r="29" spans="1:15" ht="15" customHeight="1" x14ac:dyDescent="0.25">
      <c r="A29" s="24" t="s">
        <v>101</v>
      </c>
      <c r="B29" s="23" t="s">
        <v>82</v>
      </c>
      <c r="C29" s="18" t="s">
        <v>24</v>
      </c>
      <c r="D29" s="17" t="s">
        <v>5</v>
      </c>
      <c r="E29" s="25" t="s">
        <v>107</v>
      </c>
      <c r="F29" s="25">
        <v>82</v>
      </c>
      <c r="G29" s="25" t="s">
        <v>3</v>
      </c>
      <c r="H29" s="17" t="s">
        <v>18</v>
      </c>
      <c r="J29" s="31">
        <f>IF(G29="No Change","N/A",IF(G29="New Tag Required",Lookup!G:G,IF(G29="Remove Old Tag",Lookup!G:G,IF(G29="N/A","N/A",""))))</f>
        <v>0</v>
      </c>
      <c r="K29" s="37"/>
      <c r="M29" s="31" t="str">
        <f>IF(H29="No Change","N/A",IF(H29="New Tag Required",Lookup!G:G,IF(H29="Remove Old Sign",Lookup!G:G,IF(H29="N/A","N/A",""))))</f>
        <v/>
      </c>
      <c r="N29" s="37"/>
    </row>
    <row r="30" spans="1:15" ht="15" customHeight="1" x14ac:dyDescent="0.25">
      <c r="A30" s="24" t="s">
        <v>102</v>
      </c>
      <c r="B30" s="23" t="s">
        <v>82</v>
      </c>
      <c r="C30" s="18" t="s">
        <v>24</v>
      </c>
      <c r="D30" s="17" t="s">
        <v>5</v>
      </c>
      <c r="E30" s="25" t="s">
        <v>107</v>
      </c>
      <c r="F30" s="25">
        <v>82</v>
      </c>
      <c r="G30" s="25" t="s">
        <v>3</v>
      </c>
      <c r="H30" s="17" t="s">
        <v>18</v>
      </c>
      <c r="J30" s="31">
        <f>IF(G30="No Change","N/A",IF(G30="New Tag Required",Lookup!G:G,IF(G30="Remove Old Tag",Lookup!G:G,IF(G30="N/A","N/A",""))))</f>
        <v>0</v>
      </c>
      <c r="K30" s="37"/>
      <c r="M30" s="31" t="str">
        <f>IF(H30="No Change","N/A",IF(H30="New Tag Required",Lookup!G:G,IF(H30="Remove Old Sign",Lookup!G:G,IF(H30="N/A","N/A",""))))</f>
        <v/>
      </c>
      <c r="N30" s="37"/>
    </row>
    <row r="31" spans="1:15" ht="15" customHeight="1" x14ac:dyDescent="0.25">
      <c r="A31" s="35" t="s">
        <v>79</v>
      </c>
      <c r="B31" s="23" t="s">
        <v>82</v>
      </c>
      <c r="C31" s="18" t="s">
        <v>22</v>
      </c>
      <c r="D31" s="17" t="s">
        <v>5</v>
      </c>
      <c r="E31" s="25">
        <v>767</v>
      </c>
      <c r="F31" s="25">
        <v>439</v>
      </c>
      <c r="G31" s="25" t="s">
        <v>2</v>
      </c>
      <c r="H31" s="17" t="s">
        <v>2</v>
      </c>
      <c r="J31" s="31" t="str">
        <f>IF(G31="No Change","N/A",IF(G31="New Tag Required",Lookup!G:G,IF(G31="Remove Old Tag",Lookup!G:G,IF(G31="N/A","N/A",""))))</f>
        <v>N/A</v>
      </c>
      <c r="K31" s="32"/>
      <c r="L31" s="35"/>
      <c r="M31" s="31" t="str">
        <f>IF(H31="No Change","N/A",IF(H31="New Tag Required",Lookup!G:G,IF(H31="Remove Old Sign",Lookup!G:G,IF(H31="N/A","N/A",""))))</f>
        <v>N/A</v>
      </c>
      <c r="N31" s="37"/>
    </row>
    <row r="32" spans="1:15" ht="15" customHeight="1" x14ac:dyDescent="0.25">
      <c r="A32" s="24" t="s">
        <v>103</v>
      </c>
      <c r="B32" s="23" t="s">
        <v>82</v>
      </c>
      <c r="C32" s="18" t="s">
        <v>24</v>
      </c>
      <c r="D32" s="17" t="s">
        <v>5</v>
      </c>
      <c r="E32" s="25" t="s">
        <v>107</v>
      </c>
      <c r="F32" s="25">
        <v>82</v>
      </c>
      <c r="G32" s="25" t="s">
        <v>3</v>
      </c>
      <c r="H32" s="17" t="s">
        <v>18</v>
      </c>
      <c r="J32" s="31">
        <f>IF(G32="No Change","N/A",IF(G32="New Tag Required",Lookup!G:G,IF(G32="Remove Old Tag",Lookup!G:G,IF(G32="N/A","N/A",""))))</f>
        <v>0</v>
      </c>
      <c r="K32" s="37"/>
      <c r="M32" s="31" t="str">
        <f>IF(H32="No Change","N/A",IF(H32="New Tag Required",Lookup!G:G,IF(H32="Remove Old Sign",Lookup!G:G,IF(H32="N/A","N/A",""))))</f>
        <v/>
      </c>
      <c r="N32" s="37"/>
    </row>
    <row r="33" spans="1:14" ht="15" customHeight="1" x14ac:dyDescent="0.25">
      <c r="A33" s="24" t="s">
        <v>104</v>
      </c>
      <c r="B33" s="23" t="s">
        <v>82</v>
      </c>
      <c r="C33" s="18" t="s">
        <v>24</v>
      </c>
      <c r="D33" s="17" t="s">
        <v>5</v>
      </c>
      <c r="E33" s="25" t="s">
        <v>107</v>
      </c>
      <c r="F33" s="25">
        <v>82</v>
      </c>
      <c r="G33" s="25" t="s">
        <v>3</v>
      </c>
      <c r="H33" s="17" t="s">
        <v>18</v>
      </c>
      <c r="J33" s="31">
        <f>IF(G33="No Change","N/A",IF(G33="New Tag Required",Lookup!G:G,IF(G33="Remove Old Tag",Lookup!G:G,IF(G33="N/A","N/A",""))))</f>
        <v>0</v>
      </c>
      <c r="K33" s="37"/>
      <c r="M33" s="31" t="str">
        <f>IF(H33="No Change","N/A",IF(H33="New Tag Required",Lookup!G:G,IF(H33="Remove Old Sign",Lookup!G:G,IF(H33="N/A","N/A",""))))</f>
        <v/>
      </c>
      <c r="N33" s="37"/>
    </row>
    <row r="34" spans="1:14" ht="15" customHeight="1" x14ac:dyDescent="0.25">
      <c r="A34" s="24" t="s">
        <v>105</v>
      </c>
      <c r="B34" s="23" t="s">
        <v>82</v>
      </c>
      <c r="C34" s="18" t="s">
        <v>24</v>
      </c>
      <c r="D34" s="17" t="s">
        <v>5</v>
      </c>
      <c r="E34" s="25" t="s">
        <v>107</v>
      </c>
      <c r="F34" s="25">
        <v>82</v>
      </c>
      <c r="G34" s="25" t="s">
        <v>3</v>
      </c>
      <c r="H34" s="17" t="s">
        <v>18</v>
      </c>
      <c r="J34" s="31">
        <f>IF(G34="No Change","N/A",IF(G34="New Tag Required",Lookup!G:G,IF(G34="Remove Old Tag",Lookup!G:G,IF(G34="N/A","N/A",""))))</f>
        <v>0</v>
      </c>
      <c r="K34" s="37"/>
      <c r="M34" s="31" t="str">
        <f>IF(H34="No Change","N/A",IF(H34="New Tag Required",Lookup!G:G,IF(H34="Remove Old Sign",Lookup!G:G,IF(H34="N/A","N/A",""))))</f>
        <v/>
      </c>
    </row>
    <row r="35" spans="1:14" ht="15" customHeight="1" x14ac:dyDescent="0.25">
      <c r="A35" s="24" t="s">
        <v>106</v>
      </c>
      <c r="B35" s="23" t="s">
        <v>82</v>
      </c>
      <c r="C35" s="18" t="s">
        <v>24</v>
      </c>
      <c r="D35" s="17" t="s">
        <v>5</v>
      </c>
      <c r="E35" s="25" t="s">
        <v>107</v>
      </c>
      <c r="F35" s="25">
        <v>82</v>
      </c>
      <c r="G35" s="25" t="s">
        <v>3</v>
      </c>
      <c r="H35" s="17" t="s">
        <v>18</v>
      </c>
      <c r="J35" s="31">
        <f>IF(G35="No Change","N/A",IF(G35="New Tag Required",Lookup!G:G,IF(G35="Remove Old Tag",Lookup!G:G,IF(G35="N/A","N/A",""))))</f>
        <v>0</v>
      </c>
      <c r="K35" s="37"/>
      <c r="M35" s="31" t="str">
        <f>IF(H35="No Change","N/A",IF(H35="New Tag Required",Lookup!G:G,IF(H35="Remove Old Sign",Lookup!G:G,IF(H35="N/A","N/A",""))))</f>
        <v/>
      </c>
    </row>
    <row r="36" spans="1:14" x14ac:dyDescent="0.25">
      <c r="A36" s="23" t="s">
        <v>170</v>
      </c>
      <c r="B36" s="23" t="s">
        <v>171</v>
      </c>
      <c r="C36" s="18" t="s">
        <v>27</v>
      </c>
      <c r="D36" s="17" t="s">
        <v>6</v>
      </c>
      <c r="E36" s="25">
        <v>209</v>
      </c>
      <c r="F36" s="25">
        <v>209</v>
      </c>
      <c r="G36" s="25" t="s">
        <v>3</v>
      </c>
      <c r="H36" s="17" t="s">
        <v>13</v>
      </c>
    </row>
    <row r="37" spans="1:14" ht="15.75" thickBot="1" x14ac:dyDescent="0.3">
      <c r="C37" s="18"/>
      <c r="E37" s="25"/>
      <c r="F37" s="25"/>
      <c r="G37" s="25"/>
    </row>
    <row r="38" spans="1:14" ht="45" x14ac:dyDescent="0.25">
      <c r="A38" s="24"/>
      <c r="C38" s="18"/>
      <c r="E38" s="25"/>
      <c r="F38" s="25"/>
      <c r="G38" s="42" t="s">
        <v>45</v>
      </c>
      <c r="H38" s="43" t="s">
        <v>46</v>
      </c>
      <c r="J38" s="44" t="s">
        <v>40</v>
      </c>
      <c r="K38" s="31"/>
      <c r="L38" s="31"/>
      <c r="M38" s="44" t="s">
        <v>41</v>
      </c>
    </row>
    <row r="39" spans="1:14" ht="15.75" thickBot="1" x14ac:dyDescent="0.3">
      <c r="A39" s="24"/>
      <c r="C39" s="18"/>
      <c r="E39" s="25"/>
      <c r="G39" s="56">
        <f>COUNTIF(G6:G36,"New Tag Required")</f>
        <v>25</v>
      </c>
      <c r="H39" s="57">
        <f>COUNTIF(H6:H36,"New Sign Required")</f>
        <v>24</v>
      </c>
      <c r="J39" s="58">
        <f>COUNTIF(J6:J34,"Installed")</f>
        <v>0</v>
      </c>
      <c r="K39" s="31"/>
      <c r="L39" s="31"/>
      <c r="M39" s="58">
        <f>COUNTIF(M6:M34,"Installed")</f>
        <v>0</v>
      </c>
    </row>
    <row r="40" spans="1:14" x14ac:dyDescent="0.25">
      <c r="A40" s="24"/>
      <c r="C40" s="18"/>
      <c r="E40" s="25"/>
    </row>
    <row r="41" spans="1:14" x14ac:dyDescent="0.25">
      <c r="A41" s="24"/>
      <c r="C41" s="18"/>
      <c r="E41" s="25"/>
      <c r="F41" s="25"/>
      <c r="G41" s="25"/>
    </row>
    <row r="42" spans="1:14" x14ac:dyDescent="0.25">
      <c r="A42" s="24"/>
      <c r="C42" s="18"/>
      <c r="E42" s="25"/>
      <c r="F42" s="25"/>
      <c r="G42" s="25"/>
    </row>
    <row r="43" spans="1:14" x14ac:dyDescent="0.25">
      <c r="A43" s="24"/>
      <c r="C43" s="18"/>
      <c r="E43" s="25"/>
      <c r="F43" s="25"/>
      <c r="G43" s="25"/>
    </row>
    <row r="44" spans="1:14" x14ac:dyDescent="0.25">
      <c r="A44" s="27"/>
      <c r="C44" s="18"/>
      <c r="E44" s="25"/>
      <c r="F44" s="28"/>
      <c r="G44" s="25"/>
    </row>
    <row r="45" spans="1:14" x14ac:dyDescent="0.25">
      <c r="A45" s="27"/>
      <c r="C45" s="18"/>
      <c r="E45" s="25"/>
      <c r="F45" s="28"/>
      <c r="G45" s="25"/>
    </row>
    <row r="46" spans="1:14" x14ac:dyDescent="0.25">
      <c r="A46" s="27"/>
      <c r="C46" s="18"/>
      <c r="E46" s="25"/>
      <c r="F46" s="29"/>
      <c r="G46" s="25"/>
    </row>
    <row r="47" spans="1:14" x14ac:dyDescent="0.25">
      <c r="A47" s="24"/>
      <c r="C47" s="18"/>
      <c r="E47" s="25"/>
      <c r="F47" s="28"/>
      <c r="G47" s="25"/>
    </row>
    <row r="48" spans="1:14" x14ac:dyDescent="0.25">
      <c r="A48" s="24"/>
      <c r="C48" s="18"/>
      <c r="E48" s="25"/>
      <c r="F48" s="28"/>
      <c r="G48" s="25"/>
    </row>
    <row r="49" spans="1:7" x14ac:dyDescent="0.25">
      <c r="A49" s="30"/>
      <c r="C49" s="18"/>
      <c r="E49" s="25"/>
      <c r="F49" s="25"/>
      <c r="G49" s="25"/>
    </row>
    <row r="50" spans="1:7" x14ac:dyDescent="0.25">
      <c r="A50" s="30"/>
      <c r="C50" s="18"/>
      <c r="E50" s="25"/>
      <c r="F50" s="25"/>
      <c r="G50" s="25"/>
    </row>
    <row r="51" spans="1:7" x14ac:dyDescent="0.25">
      <c r="A51" s="30"/>
      <c r="C51" s="18"/>
      <c r="E51" s="25"/>
      <c r="F51" s="25"/>
      <c r="G51" s="25"/>
    </row>
    <row r="52" spans="1:7" x14ac:dyDescent="0.25">
      <c r="A52" s="30"/>
      <c r="C52" s="18"/>
      <c r="E52" s="25"/>
      <c r="F52" s="25"/>
      <c r="G52" s="25"/>
    </row>
    <row r="53" spans="1:7" x14ac:dyDescent="0.25">
      <c r="A53" s="30"/>
      <c r="C53" s="18"/>
      <c r="E53" s="25"/>
      <c r="F53" s="26"/>
      <c r="G53" s="25"/>
    </row>
    <row r="54" spans="1:7" x14ac:dyDescent="0.25">
      <c r="A54" s="30"/>
      <c r="C54" s="18"/>
      <c r="E54" s="25"/>
      <c r="F54" s="25"/>
      <c r="G54" s="25"/>
    </row>
    <row r="55" spans="1:7" x14ac:dyDescent="0.25">
      <c r="A55" s="30"/>
      <c r="C55" s="18"/>
      <c r="E55" s="25"/>
      <c r="F55" s="25"/>
      <c r="G55" s="25"/>
    </row>
    <row r="56" spans="1:7" x14ac:dyDescent="0.25">
      <c r="A56" s="24"/>
      <c r="C56" s="18"/>
      <c r="E56" s="25"/>
      <c r="F56" s="25"/>
      <c r="G56" s="25"/>
    </row>
    <row r="57" spans="1:7" x14ac:dyDescent="0.25">
      <c r="A57" s="24"/>
      <c r="C57" s="18"/>
    </row>
    <row r="58" spans="1:7" x14ac:dyDescent="0.25">
      <c r="C58" s="18"/>
    </row>
    <row r="59" spans="1:7" x14ac:dyDescent="0.25">
      <c r="C59" s="18"/>
    </row>
    <row r="60" spans="1:7" x14ac:dyDescent="0.25">
      <c r="C60" s="18"/>
    </row>
    <row r="61" spans="1:7" x14ac:dyDescent="0.25">
      <c r="C61" s="18"/>
    </row>
    <row r="62" spans="1:7" x14ac:dyDescent="0.25">
      <c r="C62" s="18"/>
    </row>
    <row r="63" spans="1:7" x14ac:dyDescent="0.25">
      <c r="C63" s="18"/>
    </row>
    <row r="64" spans="1:7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74" spans="3:3" x14ac:dyDescent="0.25">
      <c r="C74" s="18"/>
    </row>
    <row r="75" spans="3:3" x14ac:dyDescent="0.25">
      <c r="C75" s="18"/>
    </row>
    <row r="76" spans="3:3" x14ac:dyDescent="0.25">
      <c r="C76" s="18"/>
    </row>
    <row r="77" spans="3:3" x14ac:dyDescent="0.25">
      <c r="C77" s="18"/>
    </row>
    <row r="78" spans="3:3" x14ac:dyDescent="0.25">
      <c r="C78" s="18"/>
    </row>
    <row r="79" spans="3:3" x14ac:dyDescent="0.25">
      <c r="C79" s="18"/>
    </row>
    <row r="80" spans="3:3" x14ac:dyDescent="0.25">
      <c r="C80" s="18"/>
    </row>
    <row r="81" spans="3:3" x14ac:dyDescent="0.25">
      <c r="C81" s="18"/>
    </row>
    <row r="82" spans="3:3" x14ac:dyDescent="0.25">
      <c r="C82" s="18"/>
    </row>
    <row r="83" spans="3:3" x14ac:dyDescent="0.25">
      <c r="C83" s="18"/>
    </row>
    <row r="84" spans="3:3" x14ac:dyDescent="0.25">
      <c r="C84" s="18"/>
    </row>
    <row r="85" spans="3:3" x14ac:dyDescent="0.25">
      <c r="C85" s="18"/>
    </row>
    <row r="202" spans="3:3" x14ac:dyDescent="0.25">
      <c r="C202" s="17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">
    <cfRule type="containsText" dxfId="81" priority="192" operator="containsText" text="New Tag Required">
      <formula>NOT(ISERROR(SEARCH("New Tag Required",G41)))</formula>
    </cfRule>
  </conditionalFormatting>
  <conditionalFormatting sqref="D41:D101">
    <cfRule type="containsText" dxfId="80" priority="191" operator="containsText" text="Yes">
      <formula>NOT(ISERROR(SEARCH("Yes",D41)))</formula>
    </cfRule>
  </conditionalFormatting>
  <conditionalFormatting sqref="H41:H101 H202:H423">
    <cfRule type="containsText" dxfId="79" priority="179" operator="containsText" text="New Sign Required">
      <formula>NOT(ISERROR(SEARCH("New Sign Required",H41)))</formula>
    </cfRule>
  </conditionalFormatting>
  <conditionalFormatting sqref="G41:G101">
    <cfRule type="containsText" dxfId="78" priority="178" operator="containsText" text="Action Required">
      <formula>NOT(ISERROR(SEARCH("Action Required",G41)))</formula>
    </cfRule>
  </conditionalFormatting>
  <conditionalFormatting sqref="H41:H101">
    <cfRule type="containsText" dxfId="77" priority="177" operator="containsText" text="Action Required">
      <formula>NOT(ISERROR(SEARCH("Action Required",H41)))</formula>
    </cfRule>
  </conditionalFormatting>
  <conditionalFormatting sqref="D38:D40">
    <cfRule type="containsText" dxfId="75" priority="118" operator="containsText" text="Yes">
      <formula>NOT(ISERROR(SEARCH("Yes",D38)))</formula>
    </cfRule>
  </conditionalFormatting>
  <conditionalFormatting sqref="D102:D201">
    <cfRule type="containsText" dxfId="71" priority="111" operator="containsText" text="Yes">
      <formula>NOT(ISERROR(SEARCH("Yes",D102)))</formula>
    </cfRule>
  </conditionalFormatting>
  <conditionalFormatting sqref="H102:H201">
    <cfRule type="containsText" dxfId="70" priority="110" operator="containsText" text="New Sign Required">
      <formula>NOT(ISERROR(SEARCH("New Sign Required",H102)))</formula>
    </cfRule>
  </conditionalFormatting>
  <conditionalFormatting sqref="G102:G201">
    <cfRule type="containsText" dxfId="69" priority="109" operator="containsText" text="Action Required">
      <formula>NOT(ISERROR(SEARCH("Action Required",G102)))</formula>
    </cfRule>
  </conditionalFormatting>
  <conditionalFormatting sqref="H102:H201">
    <cfRule type="containsText" dxfId="68" priority="108" operator="containsText" text="Action Required">
      <formula>NOT(ISERROR(SEARCH("Action Required",H102)))</formula>
    </cfRule>
  </conditionalFormatting>
  <conditionalFormatting sqref="J2:N2">
    <cfRule type="cellIs" dxfId="67" priority="85" operator="notEqual">
      <formula>0</formula>
    </cfRule>
  </conditionalFormatting>
  <conditionalFormatting sqref="N6:N15">
    <cfRule type="expression" dxfId="66" priority="78">
      <formula>$M6="Log Issues"</formula>
    </cfRule>
  </conditionalFormatting>
  <conditionalFormatting sqref="H41:H1048576 H1:H5 H38:H39">
    <cfRule type="containsText" dxfId="65" priority="72" operator="containsText" text="Remove Old Sign">
      <formula>NOT(ISERROR(SEARCH("Remove Old Sign",H1)))</formula>
    </cfRule>
    <cfRule type="containsText" dxfId="64" priority="73" operator="containsText" text="Move Sign to New Location">
      <formula>NOT(ISERROR(SEARCH("Move Sign to New Location",H1)))</formula>
    </cfRule>
  </conditionalFormatting>
  <conditionalFormatting sqref="G41:G1048576 G1:G5 G38:G39">
    <cfRule type="containsText" dxfId="63" priority="71" operator="containsText" text="Remove Old Tag">
      <formula>NOT(ISERROR(SEARCH("Remove Old Tag",G1)))</formula>
    </cfRule>
  </conditionalFormatting>
  <conditionalFormatting sqref="D6">
    <cfRule type="containsText" dxfId="62" priority="51" operator="containsText" text="Yes">
      <formula>NOT(ISERROR(SEARCH("Yes",D6)))</formula>
    </cfRule>
  </conditionalFormatting>
  <conditionalFormatting sqref="G6:G12">
    <cfRule type="containsText" dxfId="61" priority="50" operator="containsText" text="New Tag Required">
      <formula>NOT(ISERROR(SEARCH("New Tag Required",G6)))</formula>
    </cfRule>
  </conditionalFormatting>
  <conditionalFormatting sqref="H6:H12">
    <cfRule type="containsText" dxfId="60" priority="49" operator="containsText" text="New Sign Required">
      <formula>NOT(ISERROR(SEARCH("New Sign Required",H6)))</formula>
    </cfRule>
  </conditionalFormatting>
  <conditionalFormatting sqref="G6:G12">
    <cfRule type="containsText" dxfId="59" priority="48" operator="containsText" text="Action Required">
      <formula>NOT(ISERROR(SEARCH("Action Required",G6)))</formula>
    </cfRule>
  </conditionalFormatting>
  <conditionalFormatting sqref="H6:H12">
    <cfRule type="containsText" dxfId="58" priority="47" operator="containsText" text="Action Required">
      <formula>NOT(ISERROR(SEARCH("Action Required",H6)))</formula>
    </cfRule>
  </conditionalFormatting>
  <conditionalFormatting sqref="G6">
    <cfRule type="containsText" dxfId="57" priority="46" operator="containsText" text="New Tag Required">
      <formula>NOT(ISERROR(SEARCH("New Tag Required",G6)))</formula>
    </cfRule>
  </conditionalFormatting>
  <conditionalFormatting sqref="D6">
    <cfRule type="containsText" dxfId="56" priority="45" operator="containsText" text="Yes">
      <formula>NOT(ISERROR(SEARCH("Yes",D6)))</formula>
    </cfRule>
  </conditionalFormatting>
  <conditionalFormatting sqref="G6">
    <cfRule type="containsText" dxfId="55" priority="44" operator="containsText" text="Action Required">
      <formula>NOT(ISERROR(SEARCH("Action Required",G6)))</formula>
    </cfRule>
  </conditionalFormatting>
  <conditionalFormatting sqref="G7">
    <cfRule type="containsText" dxfId="54" priority="43" operator="containsText" text="New Tag Required">
      <formula>NOT(ISERROR(SEARCH("New Tag Required",G7)))</formula>
    </cfRule>
  </conditionalFormatting>
  <conditionalFormatting sqref="H7">
    <cfRule type="containsText" dxfId="53" priority="42" operator="containsText" text="New Sign Required">
      <formula>NOT(ISERROR(SEARCH("New Sign Required",H7)))</formula>
    </cfRule>
  </conditionalFormatting>
  <conditionalFormatting sqref="G7">
    <cfRule type="containsText" dxfId="52" priority="41" operator="containsText" text="Action Required">
      <formula>NOT(ISERROR(SEARCH("Action Required",G7)))</formula>
    </cfRule>
  </conditionalFormatting>
  <conditionalFormatting sqref="H7">
    <cfRule type="containsText" dxfId="51" priority="40" operator="containsText" text="Action Required">
      <formula>NOT(ISERROR(SEARCH("Action Required",H7)))</formula>
    </cfRule>
  </conditionalFormatting>
  <conditionalFormatting sqref="G8">
    <cfRule type="containsText" dxfId="50" priority="39" operator="containsText" text="New Tag Required">
      <formula>NOT(ISERROR(SEARCH("New Tag Required",G8)))</formula>
    </cfRule>
  </conditionalFormatting>
  <conditionalFormatting sqref="H8">
    <cfRule type="containsText" dxfId="49" priority="38" operator="containsText" text="New Sign Required">
      <formula>NOT(ISERROR(SEARCH("New Sign Required",H8)))</formula>
    </cfRule>
  </conditionalFormatting>
  <conditionalFormatting sqref="G8">
    <cfRule type="containsText" dxfId="48" priority="37" operator="containsText" text="Action Required">
      <formula>NOT(ISERROR(SEARCH("Action Required",G8)))</formula>
    </cfRule>
  </conditionalFormatting>
  <conditionalFormatting sqref="H8">
    <cfRule type="containsText" dxfId="47" priority="36" operator="containsText" text="Action Required">
      <formula>NOT(ISERROR(SEARCH("Action Required",H8)))</formula>
    </cfRule>
  </conditionalFormatting>
  <conditionalFormatting sqref="J6:J35">
    <cfRule type="cellIs" dxfId="46" priority="35" operator="equal">
      <formula>0</formula>
    </cfRule>
  </conditionalFormatting>
  <conditionalFormatting sqref="M6:M35">
    <cfRule type="cellIs" dxfId="45" priority="34" operator="equal">
      <formula>0</formula>
    </cfRule>
  </conditionalFormatting>
  <conditionalFormatting sqref="J6:J35 M6:M35">
    <cfRule type="cellIs" dxfId="44" priority="31" operator="equal">
      <formula>"In Progress"</formula>
    </cfRule>
    <cfRule type="cellIs" dxfId="43" priority="32" operator="equal">
      <formula>"Log Issues"</formula>
    </cfRule>
    <cfRule type="cellIs" dxfId="42" priority="33" operator="equal">
      <formula>"N/A"</formula>
    </cfRule>
  </conditionalFormatting>
  <conditionalFormatting sqref="K15:L15 K6:K14">
    <cfRule type="expression" dxfId="41" priority="30">
      <formula>$I6="Log Issues"</formula>
    </cfRule>
  </conditionalFormatting>
  <conditionalFormatting sqref="G9">
    <cfRule type="containsText" dxfId="40" priority="29" operator="containsText" text="New Tag Required">
      <formula>NOT(ISERROR(SEARCH("New Tag Required",G9)))</formula>
    </cfRule>
  </conditionalFormatting>
  <conditionalFormatting sqref="H9">
    <cfRule type="containsText" dxfId="39" priority="28" operator="containsText" text="New Sign Required">
      <formula>NOT(ISERROR(SEARCH("New Sign Required",H9)))</formula>
    </cfRule>
  </conditionalFormatting>
  <conditionalFormatting sqref="G9">
    <cfRule type="containsText" dxfId="38" priority="27" operator="containsText" text="Action Required">
      <formula>NOT(ISERROR(SEARCH("Action Required",G9)))</formula>
    </cfRule>
  </conditionalFormatting>
  <conditionalFormatting sqref="H9">
    <cfRule type="containsText" dxfId="37" priority="26" operator="containsText" text="Action Required">
      <formula>NOT(ISERROR(SEARCH("Action Required",H9)))</formula>
    </cfRule>
  </conditionalFormatting>
  <conditionalFormatting sqref="H6:H12">
    <cfRule type="containsText" dxfId="36" priority="24" operator="containsText" text="Remove Old Sign">
      <formula>NOT(ISERROR(SEARCH("Remove Old Sign",H6)))</formula>
    </cfRule>
    <cfRule type="containsText" dxfId="35" priority="25" operator="containsText" text="Move Sign to New Location">
      <formula>NOT(ISERROR(SEARCH("Move Sign to New Location",H6)))</formula>
    </cfRule>
  </conditionalFormatting>
  <conditionalFormatting sqref="G6:G12">
    <cfRule type="containsText" dxfId="34" priority="23" operator="containsText" text="Remove Old Tag">
      <formula>NOT(ISERROR(SEARCH("Remove Old Tag",G6)))</formula>
    </cfRule>
  </conditionalFormatting>
  <conditionalFormatting sqref="D7:D35">
    <cfRule type="containsText" dxfId="33" priority="22" operator="containsText" text="Yes">
      <formula>NOT(ISERROR(SEARCH("Yes",D7)))</formula>
    </cfRule>
  </conditionalFormatting>
  <conditionalFormatting sqref="D7:D35">
    <cfRule type="containsText" dxfId="32" priority="21" operator="containsText" text="Yes">
      <formula>NOT(ISERROR(SEARCH("Yes",D7)))</formula>
    </cfRule>
  </conditionalFormatting>
  <conditionalFormatting sqref="G7:G11">
    <cfRule type="containsText" dxfId="31" priority="20" operator="containsText" text="New Tag Required">
      <formula>NOT(ISERROR(SEARCH("New Tag Required",G7)))</formula>
    </cfRule>
  </conditionalFormatting>
  <conditionalFormatting sqref="G7:G11">
    <cfRule type="containsText" dxfId="30" priority="19" operator="containsText" text="Action Required">
      <formula>NOT(ISERROR(SEARCH("Action Required",G7)))</formula>
    </cfRule>
  </conditionalFormatting>
  <conditionalFormatting sqref="G13:G35">
    <cfRule type="containsText" dxfId="29" priority="18" operator="containsText" text="New Tag Required">
      <formula>NOT(ISERROR(SEARCH("New Tag Required",G13)))</formula>
    </cfRule>
  </conditionalFormatting>
  <conditionalFormatting sqref="H13:H35">
    <cfRule type="containsText" dxfId="28" priority="17" operator="containsText" text="New Sign Required">
      <formula>NOT(ISERROR(SEARCH("New Sign Required",H13)))</formula>
    </cfRule>
  </conditionalFormatting>
  <conditionalFormatting sqref="G13:G35">
    <cfRule type="containsText" dxfId="27" priority="16" operator="containsText" text="Action Required">
      <formula>NOT(ISERROR(SEARCH("Action Required",G13)))</formula>
    </cfRule>
  </conditionalFormatting>
  <conditionalFormatting sqref="H13:H35">
    <cfRule type="containsText" dxfId="26" priority="15" operator="containsText" text="Action Required">
      <formula>NOT(ISERROR(SEARCH("Action Required",H13)))</formula>
    </cfRule>
  </conditionalFormatting>
  <conditionalFormatting sqref="H13:H35">
    <cfRule type="containsText" dxfId="25" priority="13" operator="containsText" text="Remove Old Sign">
      <formula>NOT(ISERROR(SEARCH("Remove Old Sign",H13)))</formula>
    </cfRule>
    <cfRule type="containsText" dxfId="24" priority="14" operator="containsText" text="Move Sign to New Location">
      <formula>NOT(ISERROR(SEARCH("Move Sign to New Location",H13)))</formula>
    </cfRule>
  </conditionalFormatting>
  <conditionalFormatting sqref="G13:G35">
    <cfRule type="containsText" dxfId="23" priority="12" operator="containsText" text="Remove Old Tag">
      <formula>NOT(ISERROR(SEARCH("Remove Old Tag",G13)))</formula>
    </cfRule>
  </conditionalFormatting>
  <conditionalFormatting sqref="D36:D37">
    <cfRule type="containsText" dxfId="22" priority="11" operator="containsText" text="Yes">
      <formula>NOT(ISERROR(SEARCH("Yes",D36)))</formula>
    </cfRule>
  </conditionalFormatting>
  <conditionalFormatting sqref="G36:G37">
    <cfRule type="containsText" dxfId="21" priority="10" operator="containsText" text="New Tag Required">
      <formula>NOT(ISERROR(SEARCH("New Tag Required",G36)))</formula>
    </cfRule>
  </conditionalFormatting>
  <conditionalFormatting sqref="H36:H37">
    <cfRule type="containsText" dxfId="20" priority="9" operator="containsText" text="New Sign Required">
      <formula>NOT(ISERROR(SEARCH("New Sign Required",H36)))</formula>
    </cfRule>
  </conditionalFormatting>
  <conditionalFormatting sqref="G36:G37">
    <cfRule type="containsText" dxfId="19" priority="8" operator="containsText" text="Action Required">
      <formula>NOT(ISERROR(SEARCH("Action Required",G36)))</formula>
    </cfRule>
  </conditionalFormatting>
  <conditionalFormatting sqref="H36:H37">
    <cfRule type="containsText" dxfId="18" priority="7" operator="containsText" text="Action Required">
      <formula>NOT(ISERROR(SEARCH("Action Required",H36)))</formula>
    </cfRule>
  </conditionalFormatting>
  <conditionalFormatting sqref="G36:G37">
    <cfRule type="containsText" dxfId="17" priority="6" operator="containsText" text="New Tag Required">
      <formula>NOT(ISERROR(SEARCH("New Tag Required",G36)))</formula>
    </cfRule>
  </conditionalFormatting>
  <conditionalFormatting sqref="D36:D37">
    <cfRule type="containsText" dxfId="16" priority="5" operator="containsText" text="Yes">
      <formula>NOT(ISERROR(SEARCH("Yes",D36)))</formula>
    </cfRule>
  </conditionalFormatting>
  <conditionalFormatting sqref="G36:G37">
    <cfRule type="containsText" dxfId="15" priority="4" operator="containsText" text="Action Required">
      <formula>NOT(ISERROR(SEARCH("Action Required",G36)))</formula>
    </cfRule>
  </conditionalFormatting>
  <conditionalFormatting sqref="H36:H37">
    <cfRule type="containsText" dxfId="14" priority="2" operator="containsText" text="Remove Old Sign">
      <formula>NOT(ISERROR(SEARCH("Remove Old Sign",H36)))</formula>
    </cfRule>
    <cfRule type="containsText" dxfId="13" priority="3" operator="containsText" text="Move Sign to New Location">
      <formula>NOT(ISERROR(SEARCH("Move Sign to New Location",H36)))</formula>
    </cfRule>
  </conditionalFormatting>
  <conditionalFormatting sqref="G36:G37">
    <cfRule type="containsText" dxfId="12" priority="1" operator="containsText" text="Remove Old Tag">
      <formula>NOT(ISERROR(SEARCH("Remove Old Tag",G36)))</formula>
    </cfRule>
  </conditionalFormatting>
  <dataValidations count="2"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Lookup!$D$1:$D$4</xm:f>
          </x14:formula1>
          <xm:sqref>H41:H201</xm:sqref>
        </x14:dataValidation>
        <x14:dataValidation type="list" allowBlank="1" showInputMessage="1" showErrorMessage="1">
          <x14:formula1>
            <xm:f>Lookup!$A$1:$A$4</xm:f>
          </x14:formula1>
          <xm:sqref>G41:G201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>
          <x14:formula1>
            <xm:f>Lookup!$E$1:$E$19</xm:f>
          </x14:formula1>
          <xm:sqref>C38:C201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Lookup!#REF!</xm:f>
          </x14:formula1>
          <xm:sqref>M6:M35 J6:J35 G6:H35</xm:sqref>
        </x14:dataValidation>
        <x14:dataValidation type="list" allowBlank="1" showInputMessage="1">
          <x14:formula1>
            <xm:f>Lookup!#REF!</xm:f>
          </x14:formula1>
          <xm:sqref>C6:C35</xm:sqref>
        </x14:dataValidation>
        <x14:dataValidation type="list" allowBlank="1" showInputMessage="1">
          <x14:formula1>
            <xm:f>'U:\CAD\Projects\Key_Drawings\Open_Projects\DRAFT_KD0602\[DRAFT_KDU_0602_20171205.xlsx]Lookup'!#REF!</xm:f>
          </x14:formula1>
          <xm:sqref>C36:C37</xm:sqref>
        </x14:dataValidation>
        <x14:dataValidation type="list" allowBlank="1" showInputMessage="1" showErrorMessage="1">
          <x14:formula1>
            <xm:f>'U:\CAD\Projects\Key_Drawings\Open_Projects\DRAFT_KD0602\[DRAFT_KDU_0602_20171205.xlsx]Lookup'!#REF!</xm:f>
          </x14:formula1>
          <xm:sqref>H36:H37</xm:sqref>
        </x14:dataValidation>
        <x14:dataValidation type="list" allowBlank="1" showInputMessage="1" showErrorMessage="1">
          <x14:formula1>
            <xm:f>'U:\CAD\Projects\Key_Drawings\Open_Projects\DRAFT_KD0602\[DRAFT_KDU_0602_20171205.xlsx]Lookup'!#REF!</xm:f>
          </x14:formula1>
          <xm:sqref>G36:G37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F9" sqref="F9"/>
    </sheetView>
  </sheetViews>
  <sheetFormatPr defaultColWidth="9.140625" defaultRowHeight="15" x14ac:dyDescent="0.25"/>
  <cols>
    <col min="1" max="1" width="22.42578125" style="23" bestFit="1" customWidth="1"/>
    <col min="2" max="2" width="30.140625" style="23" customWidth="1"/>
    <col min="3" max="3" width="21.140625" style="17" bestFit="1" customWidth="1"/>
    <col min="4" max="4" width="14.28515625" style="64" bestFit="1" customWidth="1"/>
    <col min="5" max="5" width="28.85546875" style="17" customWidth="1"/>
    <col min="6" max="6" width="13.28515625" style="17" bestFit="1" customWidth="1"/>
    <col min="7" max="8" width="18.5703125" style="17" customWidth="1"/>
    <col min="9" max="10" width="26.85546875" style="18" customWidth="1"/>
    <col min="11" max="16384" width="9.140625" style="17"/>
  </cols>
  <sheetData>
    <row r="1" spans="1:10" x14ac:dyDescent="0.25">
      <c r="A1" s="13" t="s">
        <v>7</v>
      </c>
      <c r="B1" s="14" t="str">
        <f>'KD Changes'!B1:C1</f>
        <v>0602</v>
      </c>
      <c r="C1" s="15"/>
      <c r="D1" s="61" t="s">
        <v>10</v>
      </c>
      <c r="E1" s="16">
        <f>'KD Changes'!G1</f>
        <v>43153</v>
      </c>
    </row>
    <row r="2" spans="1:10" ht="15" customHeight="1" x14ac:dyDescent="0.25">
      <c r="A2" s="19" t="s">
        <v>8</v>
      </c>
      <c r="B2" s="20" t="str">
        <f>VLOOKUP(B1,[1]BuildingList!A:B,2,FALSE)</f>
        <v>Pavilion A</v>
      </c>
      <c r="C2" s="21"/>
      <c r="D2" s="62" t="s">
        <v>12</v>
      </c>
      <c r="E2" s="22" t="str">
        <f>'KD Changes'!G2</f>
        <v>Sawyer Wilson</v>
      </c>
      <c r="F2" s="17" t="s">
        <v>169</v>
      </c>
    </row>
    <row r="5" spans="1:10" s="66" customFormat="1" ht="24" customHeight="1" thickBot="1" x14ac:dyDescent="0.3">
      <c r="A5" s="65" t="s">
        <v>59</v>
      </c>
      <c r="B5" s="63" t="s">
        <v>60</v>
      </c>
      <c r="C5" s="63" t="s">
        <v>61</v>
      </c>
      <c r="D5" s="63" t="s">
        <v>62</v>
      </c>
      <c r="E5" s="63" t="s">
        <v>17</v>
      </c>
    </row>
    <row r="6" spans="1:10" ht="15.75" thickTop="1" x14ac:dyDescent="0.25">
      <c r="A6" s="45" t="s">
        <v>108</v>
      </c>
      <c r="B6" s="46" t="s">
        <v>109</v>
      </c>
      <c r="C6" s="17" t="s">
        <v>64</v>
      </c>
      <c r="D6" s="64">
        <v>439</v>
      </c>
      <c r="E6" s="17" t="s">
        <v>144</v>
      </c>
      <c r="G6" s="10"/>
      <c r="H6" s="10"/>
      <c r="I6" s="17"/>
      <c r="J6" s="17"/>
    </row>
    <row r="7" spans="1:10" ht="15" customHeight="1" x14ac:dyDescent="0.25">
      <c r="A7" s="35" t="s">
        <v>145</v>
      </c>
      <c r="B7" s="35" t="s">
        <v>131</v>
      </c>
      <c r="C7" s="17" t="s">
        <v>63</v>
      </c>
      <c r="D7" s="64">
        <v>82</v>
      </c>
      <c r="E7" s="17" t="s">
        <v>144</v>
      </c>
      <c r="G7" s="10"/>
      <c r="H7" s="10"/>
      <c r="I7" s="17"/>
      <c r="J7" s="17"/>
    </row>
    <row r="8" spans="1:10" x14ac:dyDescent="0.25">
      <c r="A8" s="35" t="s">
        <v>146</v>
      </c>
      <c r="B8" s="35" t="s">
        <v>120</v>
      </c>
      <c r="C8" s="17" t="s">
        <v>63</v>
      </c>
      <c r="D8" s="64">
        <v>82</v>
      </c>
      <c r="E8" s="17" t="s">
        <v>144</v>
      </c>
      <c r="G8" s="10"/>
      <c r="H8" s="10"/>
      <c r="I8" s="17"/>
      <c r="J8" s="17"/>
    </row>
    <row r="9" spans="1:10" x14ac:dyDescent="0.25">
      <c r="A9" s="35" t="s">
        <v>147</v>
      </c>
      <c r="B9" s="35" t="s">
        <v>121</v>
      </c>
      <c r="C9" s="17" t="s">
        <v>63</v>
      </c>
      <c r="D9" s="64">
        <v>82</v>
      </c>
      <c r="E9" s="17" t="s">
        <v>144</v>
      </c>
      <c r="F9" s="25"/>
      <c r="G9" s="10"/>
      <c r="H9" s="10"/>
    </row>
    <row r="10" spans="1:10" x14ac:dyDescent="0.25">
      <c r="A10" s="35" t="s">
        <v>148</v>
      </c>
      <c r="B10" s="35" t="s">
        <v>122</v>
      </c>
      <c r="C10" s="17" t="s">
        <v>63</v>
      </c>
      <c r="D10" s="64">
        <v>82</v>
      </c>
      <c r="E10" s="17" t="s">
        <v>144</v>
      </c>
      <c r="F10" s="25"/>
      <c r="G10" s="10"/>
      <c r="H10" s="10"/>
    </row>
    <row r="11" spans="1:10" x14ac:dyDescent="0.25">
      <c r="A11" s="45" t="s">
        <v>114</v>
      </c>
      <c r="B11" s="46" t="s">
        <v>115</v>
      </c>
      <c r="C11" s="17" t="s">
        <v>64</v>
      </c>
      <c r="D11" s="64">
        <v>439</v>
      </c>
      <c r="E11" s="17" t="s">
        <v>144</v>
      </c>
      <c r="F11" s="25"/>
      <c r="G11" s="10"/>
      <c r="H11" s="10"/>
    </row>
    <row r="12" spans="1:10" x14ac:dyDescent="0.25">
      <c r="A12" s="35" t="s">
        <v>149</v>
      </c>
      <c r="B12" s="35" t="s">
        <v>132</v>
      </c>
      <c r="C12" s="17" t="s">
        <v>63</v>
      </c>
      <c r="D12" s="64">
        <v>82</v>
      </c>
      <c r="E12" s="17" t="s">
        <v>144</v>
      </c>
      <c r="F12" s="25"/>
      <c r="G12" s="10"/>
      <c r="H12" s="10"/>
    </row>
    <row r="13" spans="1:10" x14ac:dyDescent="0.25">
      <c r="A13" s="35" t="s">
        <v>150</v>
      </c>
      <c r="B13" s="35" t="s">
        <v>133</v>
      </c>
      <c r="C13" s="17" t="s">
        <v>63</v>
      </c>
      <c r="D13" s="64">
        <v>82</v>
      </c>
      <c r="E13" s="17" t="s">
        <v>144</v>
      </c>
      <c r="F13" s="25"/>
      <c r="G13" s="10"/>
      <c r="H13" s="10"/>
    </row>
    <row r="14" spans="1:10" x14ac:dyDescent="0.25">
      <c r="A14" s="35" t="s">
        <v>151</v>
      </c>
      <c r="B14" s="35" t="s">
        <v>134</v>
      </c>
      <c r="C14" s="17" t="s">
        <v>63</v>
      </c>
      <c r="D14" s="64">
        <v>82</v>
      </c>
      <c r="E14" s="17" t="s">
        <v>144</v>
      </c>
      <c r="F14" s="25"/>
      <c r="G14" s="10"/>
      <c r="H14" s="10"/>
    </row>
    <row r="15" spans="1:10" x14ac:dyDescent="0.25">
      <c r="A15" s="35" t="s">
        <v>152</v>
      </c>
      <c r="B15" s="35" t="s">
        <v>135</v>
      </c>
      <c r="C15" s="17" t="s">
        <v>63</v>
      </c>
      <c r="D15" s="64">
        <v>82</v>
      </c>
      <c r="E15" s="17" t="s">
        <v>144</v>
      </c>
      <c r="F15" s="25"/>
      <c r="G15" s="10"/>
      <c r="H15" s="10"/>
    </row>
    <row r="16" spans="1:10" x14ac:dyDescent="0.25">
      <c r="A16" s="45" t="s">
        <v>110</v>
      </c>
      <c r="B16" s="46" t="s">
        <v>111</v>
      </c>
      <c r="C16" s="17" t="s">
        <v>64</v>
      </c>
      <c r="D16" s="64">
        <v>439</v>
      </c>
      <c r="E16" s="17" t="s">
        <v>144</v>
      </c>
      <c r="F16" s="25"/>
      <c r="G16" s="10"/>
      <c r="H16" s="10"/>
    </row>
    <row r="17" spans="1:8" x14ac:dyDescent="0.25">
      <c r="A17" s="17" t="s">
        <v>157</v>
      </c>
      <c r="B17" s="17" t="s">
        <v>130</v>
      </c>
      <c r="C17" s="17" t="s">
        <v>63</v>
      </c>
      <c r="D17" s="64">
        <v>82</v>
      </c>
      <c r="E17" s="17" t="s">
        <v>144</v>
      </c>
      <c r="F17" s="25"/>
      <c r="G17" s="10"/>
      <c r="H17" s="10"/>
    </row>
    <row r="18" spans="1:8" x14ac:dyDescent="0.25">
      <c r="A18" s="17" t="s">
        <v>158</v>
      </c>
      <c r="B18" s="17" t="s">
        <v>123</v>
      </c>
      <c r="C18" s="17" t="s">
        <v>63</v>
      </c>
      <c r="D18" s="64">
        <v>82</v>
      </c>
      <c r="E18" s="17" t="s">
        <v>144</v>
      </c>
      <c r="F18" s="25"/>
      <c r="G18" s="10"/>
      <c r="H18" s="10"/>
    </row>
    <row r="19" spans="1:8" x14ac:dyDescent="0.25">
      <c r="A19" s="17" t="s">
        <v>159</v>
      </c>
      <c r="B19" s="17" t="s">
        <v>124</v>
      </c>
      <c r="C19" s="17" t="s">
        <v>63</v>
      </c>
      <c r="D19" s="64">
        <v>82</v>
      </c>
      <c r="E19" s="17" t="s">
        <v>144</v>
      </c>
      <c r="F19" s="25"/>
      <c r="G19" s="10"/>
      <c r="H19" s="10"/>
    </row>
    <row r="20" spans="1:8" x14ac:dyDescent="0.25">
      <c r="A20" s="17" t="s">
        <v>160</v>
      </c>
      <c r="B20" s="17" t="s">
        <v>125</v>
      </c>
      <c r="C20" s="17" t="s">
        <v>63</v>
      </c>
      <c r="D20" s="64">
        <v>82</v>
      </c>
      <c r="E20" s="17" t="s">
        <v>144</v>
      </c>
      <c r="F20" s="26"/>
      <c r="G20" s="10"/>
      <c r="H20" s="10"/>
    </row>
    <row r="21" spans="1:8" x14ac:dyDescent="0.25">
      <c r="A21" s="45" t="s">
        <v>116</v>
      </c>
      <c r="B21" s="46" t="s">
        <v>117</v>
      </c>
      <c r="C21" s="17" t="s">
        <v>64</v>
      </c>
      <c r="D21" s="64">
        <v>439</v>
      </c>
      <c r="E21" s="17" t="s">
        <v>144</v>
      </c>
      <c r="F21" s="25"/>
      <c r="G21" s="10"/>
      <c r="H21" s="10"/>
    </row>
    <row r="22" spans="1:8" x14ac:dyDescent="0.25">
      <c r="A22" s="17" t="s">
        <v>153</v>
      </c>
      <c r="B22" s="17" t="s">
        <v>136</v>
      </c>
      <c r="C22" s="17" t="s">
        <v>63</v>
      </c>
      <c r="D22" s="64">
        <v>82</v>
      </c>
      <c r="E22" s="17" t="s">
        <v>144</v>
      </c>
      <c r="F22" s="25"/>
      <c r="G22" s="10"/>
      <c r="H22" s="10"/>
    </row>
    <row r="23" spans="1:8" x14ac:dyDescent="0.25">
      <c r="A23" s="17" t="s">
        <v>154</v>
      </c>
      <c r="B23" s="17" t="s">
        <v>137</v>
      </c>
      <c r="C23" s="17" t="s">
        <v>63</v>
      </c>
      <c r="D23" s="64">
        <v>82</v>
      </c>
      <c r="E23" s="17" t="s">
        <v>144</v>
      </c>
      <c r="F23" s="25"/>
      <c r="G23" s="10"/>
      <c r="H23" s="10"/>
    </row>
    <row r="24" spans="1:8" x14ac:dyDescent="0.25">
      <c r="A24" s="17" t="s">
        <v>155</v>
      </c>
      <c r="B24" s="17" t="s">
        <v>138</v>
      </c>
      <c r="C24" s="17" t="s">
        <v>63</v>
      </c>
      <c r="D24" s="64">
        <v>82</v>
      </c>
      <c r="E24" s="17" t="s">
        <v>144</v>
      </c>
      <c r="F24" s="25"/>
      <c r="G24" s="10"/>
      <c r="H24" s="10"/>
    </row>
    <row r="25" spans="1:8" x14ac:dyDescent="0.25">
      <c r="A25" s="17" t="s">
        <v>156</v>
      </c>
      <c r="B25" s="17" t="s">
        <v>139</v>
      </c>
      <c r="C25" s="17" t="s">
        <v>63</v>
      </c>
      <c r="D25" s="64">
        <v>82</v>
      </c>
      <c r="E25" s="17" t="s">
        <v>144</v>
      </c>
      <c r="F25" s="25"/>
      <c r="G25" s="10"/>
      <c r="H25" s="10"/>
    </row>
    <row r="26" spans="1:8" x14ac:dyDescent="0.25">
      <c r="A26" s="45" t="s">
        <v>112</v>
      </c>
      <c r="B26" s="46" t="s">
        <v>113</v>
      </c>
      <c r="C26" s="17" t="s">
        <v>64</v>
      </c>
      <c r="D26" s="64">
        <v>439</v>
      </c>
      <c r="E26" s="17" t="s">
        <v>144</v>
      </c>
      <c r="F26" s="25"/>
      <c r="G26" s="10"/>
      <c r="H26" s="10"/>
    </row>
    <row r="27" spans="1:8" x14ac:dyDescent="0.25">
      <c r="A27" s="24" t="s">
        <v>161</v>
      </c>
      <c r="B27" s="24" t="s">
        <v>129</v>
      </c>
      <c r="C27" s="17" t="s">
        <v>63</v>
      </c>
      <c r="D27" s="64">
        <v>82</v>
      </c>
      <c r="E27" s="17" t="s">
        <v>144</v>
      </c>
      <c r="F27" s="25"/>
      <c r="G27" s="10"/>
      <c r="H27" s="10"/>
    </row>
    <row r="28" spans="1:8" x14ac:dyDescent="0.25">
      <c r="A28" s="24" t="s">
        <v>162</v>
      </c>
      <c r="B28" s="24" t="s">
        <v>126</v>
      </c>
      <c r="C28" s="17" t="s">
        <v>63</v>
      </c>
      <c r="D28" s="64">
        <v>82</v>
      </c>
      <c r="E28" s="17" t="s">
        <v>144</v>
      </c>
      <c r="F28" s="25"/>
      <c r="G28" s="10"/>
      <c r="H28" s="10"/>
    </row>
    <row r="29" spans="1:8" x14ac:dyDescent="0.25">
      <c r="A29" s="24" t="s">
        <v>163</v>
      </c>
      <c r="B29" s="24" t="s">
        <v>127</v>
      </c>
      <c r="C29" s="17" t="s">
        <v>63</v>
      </c>
      <c r="D29" s="64">
        <v>82</v>
      </c>
      <c r="E29" s="17" t="s">
        <v>144</v>
      </c>
      <c r="F29" s="25"/>
      <c r="G29" s="10"/>
      <c r="H29" s="10"/>
    </row>
    <row r="30" spans="1:8" x14ac:dyDescent="0.25">
      <c r="A30" s="24" t="s">
        <v>164</v>
      </c>
      <c r="B30" s="24" t="s">
        <v>128</v>
      </c>
      <c r="C30" s="17" t="s">
        <v>63</v>
      </c>
      <c r="D30" s="64">
        <v>82</v>
      </c>
      <c r="E30" s="17" t="s">
        <v>144</v>
      </c>
      <c r="F30" s="25"/>
      <c r="G30" s="10"/>
      <c r="H30" s="10"/>
    </row>
    <row r="31" spans="1:8" x14ac:dyDescent="0.25">
      <c r="A31" s="45" t="s">
        <v>118</v>
      </c>
      <c r="B31" s="46" t="s">
        <v>119</v>
      </c>
      <c r="C31" s="17" t="s">
        <v>64</v>
      </c>
      <c r="D31" s="64">
        <v>439</v>
      </c>
      <c r="E31" s="17" t="s">
        <v>144</v>
      </c>
      <c r="F31" s="25"/>
      <c r="G31" s="10"/>
      <c r="H31" s="10"/>
    </row>
    <row r="32" spans="1:8" x14ac:dyDescent="0.25">
      <c r="A32" s="24" t="s">
        <v>165</v>
      </c>
      <c r="B32" s="24" t="s">
        <v>140</v>
      </c>
      <c r="C32" s="17" t="s">
        <v>63</v>
      </c>
      <c r="D32" s="64">
        <v>82</v>
      </c>
      <c r="E32" s="17" t="s">
        <v>144</v>
      </c>
      <c r="F32" s="25"/>
      <c r="G32" s="10"/>
      <c r="H32" s="10"/>
    </row>
    <row r="33" spans="1:8" x14ac:dyDescent="0.25">
      <c r="A33" s="24" t="s">
        <v>166</v>
      </c>
      <c r="B33" s="24" t="s">
        <v>141</v>
      </c>
      <c r="C33" s="17" t="s">
        <v>63</v>
      </c>
      <c r="D33" s="64">
        <v>82</v>
      </c>
      <c r="E33" s="17" t="s">
        <v>144</v>
      </c>
      <c r="F33" s="25"/>
      <c r="G33" s="10"/>
      <c r="H33" s="10"/>
    </row>
    <row r="34" spans="1:8" x14ac:dyDescent="0.25">
      <c r="A34" s="24" t="s">
        <v>167</v>
      </c>
      <c r="B34" s="24" t="s">
        <v>142</v>
      </c>
      <c r="C34" s="17" t="s">
        <v>63</v>
      </c>
      <c r="D34" s="64">
        <v>82</v>
      </c>
      <c r="E34" s="17" t="s">
        <v>144</v>
      </c>
      <c r="F34" s="25"/>
      <c r="G34" s="10"/>
      <c r="H34" s="10"/>
    </row>
    <row r="35" spans="1:8" x14ac:dyDescent="0.25">
      <c r="A35" s="24" t="s">
        <v>168</v>
      </c>
      <c r="B35" s="24" t="s">
        <v>143</v>
      </c>
      <c r="C35" s="17" t="s">
        <v>63</v>
      </c>
      <c r="D35" s="64">
        <v>82</v>
      </c>
      <c r="E35" s="17" t="s">
        <v>144</v>
      </c>
      <c r="F35" s="25"/>
      <c r="G35" s="10"/>
      <c r="H35" s="10"/>
    </row>
    <row r="36" spans="1:8" x14ac:dyDescent="0.25">
      <c r="A36" s="24"/>
      <c r="B36" s="24"/>
      <c r="F36" s="25"/>
      <c r="G36" s="10"/>
      <c r="H36" s="10"/>
    </row>
    <row r="37" spans="1:8" x14ac:dyDescent="0.25">
      <c r="A37" s="24"/>
      <c r="E37" s="25"/>
      <c r="F37" s="25"/>
      <c r="G37" s="10"/>
      <c r="H37" s="10"/>
    </row>
    <row r="38" spans="1:8" x14ac:dyDescent="0.25">
      <c r="A38" s="24"/>
      <c r="E38" s="25"/>
      <c r="F38" s="25"/>
      <c r="G38" s="25"/>
    </row>
    <row r="39" spans="1:8" x14ac:dyDescent="0.25">
      <c r="A39" s="24"/>
      <c r="E39" s="25"/>
      <c r="F39" s="25"/>
      <c r="G39" s="25"/>
    </row>
    <row r="40" spans="1:8" x14ac:dyDescent="0.25">
      <c r="A40" s="27"/>
      <c r="E40" s="25"/>
      <c r="F40" s="28"/>
      <c r="G40" s="25"/>
    </row>
    <row r="41" spans="1:8" x14ac:dyDescent="0.25">
      <c r="A41" s="27"/>
      <c r="E41" s="25"/>
      <c r="F41" s="28"/>
      <c r="G41" s="25"/>
    </row>
    <row r="42" spans="1:8" x14ac:dyDescent="0.25">
      <c r="A42" s="27"/>
      <c r="E42" s="25"/>
      <c r="F42" s="29"/>
      <c r="G42" s="25"/>
    </row>
    <row r="43" spans="1:8" x14ac:dyDescent="0.25">
      <c r="A43" s="24"/>
      <c r="E43" s="25"/>
      <c r="F43" s="28"/>
      <c r="G43" s="25"/>
    </row>
    <row r="44" spans="1:8" x14ac:dyDescent="0.25">
      <c r="A44" s="24"/>
      <c r="E44" s="25"/>
      <c r="F44" s="28"/>
      <c r="G44" s="25"/>
    </row>
    <row r="45" spans="1:8" x14ac:dyDescent="0.25">
      <c r="A45" s="30"/>
      <c r="E45" s="25"/>
      <c r="F45" s="25"/>
      <c r="G45" s="25"/>
    </row>
    <row r="46" spans="1:8" x14ac:dyDescent="0.25">
      <c r="A46" s="30"/>
      <c r="E46" s="25"/>
      <c r="F46" s="25"/>
      <c r="G46" s="25"/>
    </row>
    <row r="47" spans="1:8" x14ac:dyDescent="0.25">
      <c r="A47" s="30"/>
      <c r="E47" s="25"/>
      <c r="F47" s="25"/>
      <c r="G47" s="25"/>
    </row>
    <row r="48" spans="1:8" x14ac:dyDescent="0.25">
      <c r="A48" s="30"/>
      <c r="E48" s="25"/>
      <c r="F48" s="25"/>
      <c r="G48" s="25"/>
    </row>
    <row r="49" spans="1:7" x14ac:dyDescent="0.25">
      <c r="A49" s="30"/>
      <c r="C49" s="18"/>
      <c r="E49" s="25"/>
      <c r="F49" s="26"/>
      <c r="G49" s="25"/>
    </row>
    <row r="50" spans="1:7" x14ac:dyDescent="0.25">
      <c r="A50" s="30"/>
      <c r="C50" s="18"/>
      <c r="E50" s="25"/>
      <c r="F50" s="25"/>
      <c r="G50" s="25"/>
    </row>
    <row r="51" spans="1:7" x14ac:dyDescent="0.25">
      <c r="A51" s="30"/>
      <c r="C51" s="18"/>
      <c r="E51" s="25"/>
      <c r="F51" s="25"/>
      <c r="G51" s="25"/>
    </row>
    <row r="52" spans="1:7" x14ac:dyDescent="0.25">
      <c r="A52" s="24"/>
      <c r="C52" s="18"/>
      <c r="E52" s="25"/>
      <c r="F52" s="25"/>
      <c r="G52" s="25"/>
    </row>
    <row r="53" spans="1:7" x14ac:dyDescent="0.25">
      <c r="A53" s="24"/>
      <c r="C53" s="18"/>
    </row>
    <row r="54" spans="1:7" x14ac:dyDescent="0.25">
      <c r="C54" s="18"/>
    </row>
    <row r="55" spans="1:7" x14ac:dyDescent="0.25">
      <c r="C55" s="18"/>
    </row>
    <row r="56" spans="1:7" x14ac:dyDescent="0.25">
      <c r="C56" s="18"/>
    </row>
    <row r="57" spans="1:7" x14ac:dyDescent="0.25">
      <c r="C57" s="18"/>
    </row>
    <row r="58" spans="1:7" x14ac:dyDescent="0.25">
      <c r="C58" s="18"/>
    </row>
    <row r="59" spans="1:7" x14ac:dyDescent="0.25">
      <c r="C59" s="18"/>
    </row>
    <row r="60" spans="1:7" x14ac:dyDescent="0.25">
      <c r="C60" s="18"/>
    </row>
    <row r="61" spans="1:7" x14ac:dyDescent="0.25">
      <c r="C61" s="18"/>
    </row>
    <row r="62" spans="1:7" x14ac:dyDescent="0.25">
      <c r="C62" s="18"/>
    </row>
    <row r="63" spans="1:7" x14ac:dyDescent="0.25">
      <c r="C63" s="18"/>
    </row>
    <row r="64" spans="1:7" x14ac:dyDescent="0.25">
      <c r="C64" s="18"/>
    </row>
    <row r="65" spans="3:3" x14ac:dyDescent="0.25">
      <c r="C65" s="18"/>
    </row>
    <row r="66" spans="3:3" x14ac:dyDescent="0.25">
      <c r="C66" s="18"/>
    </row>
    <row r="67" spans="3:3" x14ac:dyDescent="0.25">
      <c r="C67" s="18"/>
    </row>
    <row r="68" spans="3:3" x14ac:dyDescent="0.25">
      <c r="C68" s="18"/>
    </row>
    <row r="69" spans="3:3" x14ac:dyDescent="0.25">
      <c r="C69" s="18"/>
    </row>
    <row r="70" spans="3:3" x14ac:dyDescent="0.25">
      <c r="C70" s="18"/>
    </row>
    <row r="71" spans="3:3" x14ac:dyDescent="0.25">
      <c r="C71" s="18"/>
    </row>
    <row r="72" spans="3:3" x14ac:dyDescent="0.25">
      <c r="C72" s="18"/>
    </row>
    <row r="73" spans="3:3" x14ac:dyDescent="0.25">
      <c r="C73" s="18"/>
    </row>
    <row r="74" spans="3:3" x14ac:dyDescent="0.25">
      <c r="C74" s="18"/>
    </row>
    <row r="75" spans="3:3" x14ac:dyDescent="0.25">
      <c r="C75" s="18"/>
    </row>
    <row r="76" spans="3:3" x14ac:dyDescent="0.25">
      <c r="C76" s="18"/>
    </row>
    <row r="77" spans="3:3" x14ac:dyDescent="0.25">
      <c r="C77" s="18"/>
    </row>
    <row r="78" spans="3:3" x14ac:dyDescent="0.25">
      <c r="C78" s="18"/>
    </row>
    <row r="79" spans="3:3" x14ac:dyDescent="0.25">
      <c r="C79" s="18"/>
    </row>
    <row r="80" spans="3:3" x14ac:dyDescent="0.25">
      <c r="C80" s="18"/>
    </row>
    <row r="81" spans="3:3" x14ac:dyDescent="0.25">
      <c r="C81" s="18"/>
    </row>
    <row r="198" spans="3:3" x14ac:dyDescent="0.25">
      <c r="C198" s="17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C36</xm:sqref>
        </x14:dataValidation>
        <x14:dataValidation type="list" allowBlank="1" showInputMessage="1" showErrorMessage="1">
          <x14:formula1>
            <xm:f>Lookup!#REF!</xm:f>
          </x14:formula1>
          <xm:sqref>C6:C35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2" t="s">
        <v>48</v>
      </c>
    </row>
    <row r="11" spans="1:7" x14ac:dyDescent="0.25">
      <c r="E11" s="12" t="s">
        <v>32</v>
      </c>
    </row>
    <row r="12" spans="1:7" x14ac:dyDescent="0.25">
      <c r="E12" s="12" t="s">
        <v>20</v>
      </c>
    </row>
    <row r="13" spans="1:7" x14ac:dyDescent="0.25">
      <c r="E13" s="12" t="s">
        <v>24</v>
      </c>
    </row>
    <row r="14" spans="1:7" x14ac:dyDescent="0.25">
      <c r="E14" s="12" t="s">
        <v>51</v>
      </c>
    </row>
    <row r="15" spans="1:7" x14ac:dyDescent="0.25">
      <c r="E15" s="12" t="s">
        <v>49</v>
      </c>
    </row>
    <row r="16" spans="1:7" x14ac:dyDescent="0.25">
      <c r="E16" s="12" t="s">
        <v>22</v>
      </c>
    </row>
    <row r="17" spans="1:7" x14ac:dyDescent="0.25">
      <c r="E17" s="12" t="s">
        <v>26</v>
      </c>
    </row>
    <row r="18" spans="1:7" x14ac:dyDescent="0.25">
      <c r="E18" s="12" t="s">
        <v>23</v>
      </c>
    </row>
    <row r="19" spans="1:7" x14ac:dyDescent="0.25">
      <c r="E19" s="12" t="s">
        <v>25</v>
      </c>
    </row>
    <row r="20" spans="1:7" x14ac:dyDescent="0.25">
      <c r="A20" s="11"/>
      <c r="B20" s="11"/>
      <c r="C20" s="11"/>
      <c r="D20" s="11"/>
      <c r="E20" s="7"/>
      <c r="F20" s="11"/>
      <c r="G20" s="11"/>
    </row>
    <row r="21" spans="1:7" x14ac:dyDescent="0.25">
      <c r="A21" s="11"/>
      <c r="B21" s="11"/>
      <c r="C21" s="11"/>
      <c r="D21" s="11"/>
      <c r="F21" s="11"/>
      <c r="G21" s="11"/>
    </row>
    <row r="22" spans="1:7" x14ac:dyDescent="0.25">
      <c r="A22" s="11"/>
      <c r="B22" s="11"/>
      <c r="C22" s="11"/>
      <c r="D22" s="11"/>
      <c r="F22" s="11"/>
      <c r="G22" s="11"/>
    </row>
    <row r="23" spans="1:7" x14ac:dyDescent="0.25">
      <c r="A23" s="11"/>
      <c r="B23" s="11"/>
      <c r="C23" s="11"/>
      <c r="D23" s="11"/>
      <c r="F23" s="11"/>
      <c r="G23" s="11"/>
    </row>
    <row r="24" spans="1:7" x14ac:dyDescent="0.25">
      <c r="A24" s="11"/>
      <c r="B24" s="11"/>
      <c r="C24" s="11"/>
      <c r="D24" s="11"/>
      <c r="F24" s="11"/>
      <c r="G24" s="11"/>
    </row>
    <row r="25" spans="1:7" x14ac:dyDescent="0.25">
      <c r="A25" s="11"/>
      <c r="B25" s="11"/>
      <c r="C25" s="11"/>
      <c r="D25" s="11"/>
      <c r="F25" s="11"/>
      <c r="G25" s="11"/>
    </row>
    <row r="26" spans="1:7" x14ac:dyDescent="0.25">
      <c r="A26" s="11"/>
      <c r="B26" s="11"/>
      <c r="C26" s="11"/>
      <c r="D26" s="11"/>
      <c r="F26" s="11"/>
      <c r="G26" s="11"/>
    </row>
    <row r="27" spans="1:7" x14ac:dyDescent="0.25">
      <c r="A27" s="11"/>
      <c r="B27" s="11"/>
      <c r="C27" s="11"/>
      <c r="D27" s="11"/>
      <c r="F27" s="11"/>
      <c r="G27" s="11"/>
    </row>
    <row r="28" spans="1:7" x14ac:dyDescent="0.25">
      <c r="A28" s="11"/>
      <c r="B28" s="11"/>
      <c r="C28" s="11"/>
      <c r="D28" s="11"/>
      <c r="F28" s="11"/>
      <c r="G28" s="11"/>
    </row>
    <row r="29" spans="1:7" x14ac:dyDescent="0.25">
      <c r="A29" s="11"/>
      <c r="B29" s="11"/>
      <c r="C29" s="11"/>
      <c r="D29" s="11"/>
      <c r="F29" s="11"/>
      <c r="G29" s="11"/>
    </row>
    <row r="30" spans="1:7" x14ac:dyDescent="0.25">
      <c r="A30" s="11"/>
      <c r="B30" s="11"/>
      <c r="C30" s="11"/>
      <c r="D30" s="11"/>
      <c r="F30" s="11"/>
      <c r="G30" s="11"/>
    </row>
    <row r="31" spans="1:7" x14ac:dyDescent="0.25">
      <c r="A31" s="11"/>
      <c r="B31" s="11"/>
      <c r="C31" s="11"/>
      <c r="D31" s="11"/>
      <c r="F31" s="11"/>
      <c r="G31" s="11"/>
    </row>
    <row r="32" spans="1:7" x14ac:dyDescent="0.25">
      <c r="A32" s="11"/>
      <c r="B32" s="11"/>
      <c r="C32" s="11"/>
      <c r="D32" s="11"/>
      <c r="F32" s="11"/>
      <c r="G32" s="11"/>
    </row>
    <row r="33" spans="1:7" x14ac:dyDescent="0.25">
      <c r="A33" s="11"/>
      <c r="B33" s="11"/>
      <c r="C33" s="11"/>
      <c r="D33" s="11"/>
      <c r="F33" s="11"/>
      <c r="G33" s="11"/>
    </row>
    <row r="34" spans="1:7" x14ac:dyDescent="0.25">
      <c r="A34" s="11"/>
      <c r="B34" s="11"/>
      <c r="C34" s="11"/>
      <c r="D34" s="11"/>
      <c r="F34" s="11"/>
      <c r="G34" s="11"/>
    </row>
    <row r="35" spans="1:7" x14ac:dyDescent="0.25">
      <c r="A35" s="11"/>
      <c r="B35" s="11"/>
      <c r="C35" s="11"/>
      <c r="D35" s="11"/>
      <c r="F35" s="11"/>
      <c r="G35" s="11"/>
    </row>
    <row r="36" spans="1:7" x14ac:dyDescent="0.25">
      <c r="A36" s="11"/>
      <c r="B36" s="11"/>
      <c r="C36" s="11"/>
      <c r="D36" s="11"/>
      <c r="F36" s="11"/>
      <c r="G36" s="11"/>
    </row>
    <row r="37" spans="1:7" x14ac:dyDescent="0.25">
      <c r="A37" s="11"/>
      <c r="B37" s="11"/>
      <c r="C37" s="11"/>
      <c r="D37" s="11"/>
      <c r="F37" s="11"/>
      <c r="G37" s="11"/>
    </row>
    <row r="38" spans="1:7" x14ac:dyDescent="0.25">
      <c r="A38" s="11"/>
      <c r="B38" s="11"/>
      <c r="C38" s="11"/>
      <c r="D38" s="11"/>
      <c r="F38" s="11"/>
      <c r="G38" s="11"/>
    </row>
    <row r="39" spans="1:7" x14ac:dyDescent="0.25">
      <c r="A39" s="11"/>
      <c r="B39" s="11"/>
      <c r="C39" s="11"/>
      <c r="D39" s="11"/>
      <c r="F39" s="11"/>
      <c r="G39" s="1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2018-03-14T18:24:44Z</dcterms:modified>
</cp:coreProperties>
</file>