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0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7" i="1" l="1"/>
  <c r="E2" i="4" l="1"/>
  <c r="E1" i="4"/>
  <c r="B1" i="4"/>
  <c r="B2" i="4" l="1"/>
  <c r="M8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7" i="1"/>
  <c r="J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H29" i="1" l="1"/>
  <c r="G29" i="1"/>
  <c r="M29" i="1" l="1"/>
  <c r="K2" i="1" s="1"/>
  <c r="J2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<sst xmlns="http://schemas.openxmlformats.org/spreadsheetml/2006/main" count="173" uniqueCount="94">
  <si>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</si>
  <si>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</si>
  <si>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</si>
  <si>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</si>
  <si>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</si>
  <si>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</si>
  <si>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</si>
  <si>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</si>
  <si>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</si>
  <si>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</si>
  <si>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</si>
  <si>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</si>
  <si>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</si>
  <si>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</si>
  <si>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</si>
  <si>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</si>
  <si>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</si>
  <si>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</si>
  <si>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</si>
  <si>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</si>
  <si>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</si>
  <si>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</si>
  <si>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</si>
  <si>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</si>
  <si>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</si>
  <si>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</si>
  <si>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</si>
  <si>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</si>
  <si>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</si>
  <si>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</si>
  <si>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</si>
  <si>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</si>
  <si>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</si>
  <si>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</si>
  <si>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</si>
  <si>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</si>
  <si>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</si>
  <si>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</si>
  <si>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</si>
  <si>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</si>
  <si>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</si>
  <si>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</si>
  <si>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</si>
  <si>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</si>
  <si>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</si>
  <si>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</si>
  <si>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</si>
  <si>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</si>
  <si>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</si>
  <si>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</si>
  <si>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</si>
  <si>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</si>
  <si>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</si>
  <si>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</si>
  <si>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</si>
  <si>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</si>
  <si>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</si>
  <si>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</si>
  <si>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</si>
  <si>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</si>
  <si>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</si>
  <si>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</si>
  <si>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</si>
  <si>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</si>
  <si>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</si>
  <si>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</si>
  <si>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</si>
  <si>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</si>
  <si>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</si>
  <si>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</si>
  <si>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</si>
  <si>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</si>
  <si>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</si>
  <si>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</si>
  <si>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</si>
  <si>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0602</t>
  </si>
  <si>
    <t>A01120</t>
  </si>
  <si>
    <t>01</t>
  </si>
  <si>
    <t>A01114</t>
  </si>
  <si>
    <t>no changes in SAP required</t>
  </si>
  <si>
    <t>11</t>
  </si>
  <si>
    <t>11EL05-C</t>
  </si>
  <si>
    <t>11EL05-F</t>
  </si>
  <si>
    <t>11EL05-E</t>
  </si>
  <si>
    <t>11EL05-D</t>
  </si>
  <si>
    <t>11EL05-A</t>
  </si>
  <si>
    <t>11EL05-B</t>
  </si>
  <si>
    <t>A01028</t>
  </si>
  <si>
    <t>A03500D</t>
  </si>
  <si>
    <t>03</t>
  </si>
  <si>
    <t>A03420A</t>
  </si>
  <si>
    <t>A03200</t>
  </si>
  <si>
    <t>A11004</t>
  </si>
  <si>
    <t>A11010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</si>
</sst>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topLeftCell="A4" zoomScale="90" zoomScaleNormal="90" workbookViewId="0">
      <selection activeCell="D28" sqref="D2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42829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Pavilion A</v>
      </c>
      <c r="C2" s="77"/>
      <c r="F2" s="68" t="s">
        <v>12</v>
      </c>
      <c r="G2" s="22" t="s">
        <v>71</v>
      </c>
      <c r="J2" s="15">
        <f>G29-J29</f>
        <v>9</v>
      </c>
      <c r="K2" s="15">
        <f>H29-M29</f>
        <v>8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87</v>
      </c>
      <c r="B6" s="48" t="s">
        <v>77</v>
      </c>
      <c r="C6" s="42" t="s">
        <v>73</v>
      </c>
      <c r="D6" s="41" t="s">
        <v>5</v>
      </c>
      <c r="E6" s="50">
        <v>658</v>
      </c>
      <c r="F6" s="50">
        <v>660</v>
      </c>
      <c r="G6" s="50"/>
      <c r="I6" s="42"/>
      <c r="J6" s="59"/>
      <c r="K6" s="60"/>
      <c r="L6" s="59"/>
      <c r="M6" s="59"/>
      <c r="N6" s="60"/>
      <c r="O6" s="59"/>
    </row>
    <row r="7" spans="1:16" s="41" customFormat="1" x14ac:dyDescent="0.25">
      <c r="A7" s="48" t="s">
        <v>76</v>
      </c>
      <c r="B7" s="48" t="s">
        <v>77</v>
      </c>
      <c r="C7" s="42" t="s">
        <v>27</v>
      </c>
      <c r="D7" s="41" t="s">
        <v>5</v>
      </c>
      <c r="E7" s="50">
        <v>657</v>
      </c>
      <c r="F7" s="50">
        <v>658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78</v>
      </c>
      <c r="B8" s="48" t="s">
        <v>77</v>
      </c>
      <c r="C8" s="42" t="s">
        <v>27</v>
      </c>
      <c r="D8" s="41" t="s">
        <v>5</v>
      </c>
      <c r="E8" s="50">
        <v>1085</v>
      </c>
      <c r="F8" s="50">
        <v>1086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91</v>
      </c>
      <c r="B9" s="48" t="s">
        <v>89</v>
      </c>
      <c r="C9" s="42" t="s">
        <v>73</v>
      </c>
      <c r="D9" s="41" t="s">
        <v>5</v>
      </c>
      <c r="E9" s="50">
        <v>415</v>
      </c>
      <c r="F9" s="50">
        <v>87</v>
      </c>
      <c r="G9" s="50" t="s">
        <v>13</v>
      </c>
      <c r="H9" s="41" t="s">
        <v>13</v>
      </c>
      <c r="I9" s="42"/>
      <c r="J9" s="59"/>
      <c r="K9" s="60"/>
      <c r="L9" s="59"/>
      <c r="M9" s="59"/>
      <c r="N9" s="60"/>
      <c r="O9" s="59"/>
    </row>
    <row r="10" spans="1:16" s="41" customFormat="1" ht="15" customHeight="1" x14ac:dyDescent="0.25">
      <c r="A10" s="48" t="s">
        <v>90</v>
      </c>
      <c r="B10" s="48" t="s">
        <v>89</v>
      </c>
      <c r="C10" s="42" t="s">
        <v>73</v>
      </c>
      <c r="D10" s="41" t="s">
        <v>5</v>
      </c>
      <c r="E10" s="50">
        <v>139</v>
      </c>
      <c r="F10" s="50">
        <v>101</v>
      </c>
      <c r="G10" s="50" t="s">
        <v>13</v>
      </c>
      <c r="H10" s="41" t="s">
        <v>13</v>
      </c>
      <c r="I10" s="42"/>
      <c r="J10" s="59"/>
      <c r="K10" s="60"/>
      <c r="L10" s="59"/>
      <c r="M10" s="59"/>
      <c r="N10" s="60"/>
      <c r="O10" s="59"/>
    </row>
    <row r="11" spans="1:16" s="41" customFormat="1" ht="15" customHeight="1" x14ac:dyDescent="0.25">
      <c r="A11" s="48" t="s">
        <v>88</v>
      </c>
      <c r="B11" s="48" t="s">
        <v>89</v>
      </c>
      <c r="C11" s="42" t="s">
        <v>50</v>
      </c>
      <c r="D11" s="41" t="s">
        <v>5</v>
      </c>
      <c r="E11" s="50">
        <v>0</v>
      </c>
      <c r="F11" s="50">
        <v>121</v>
      </c>
      <c r="G11" s="50" t="s">
        <v>3</v>
      </c>
      <c r="H11" s="41" t="s">
        <v>13</v>
      </c>
      <c r="I11" s="42"/>
      <c r="J11" s="59"/>
      <c r="K11" s="60"/>
      <c r="L11" s="59"/>
      <c r="M11" s="59"/>
      <c r="N11" s="60"/>
      <c r="O11" s="59"/>
    </row>
    <row r="12" spans="1:16" s="41" customFormat="1" ht="15" customHeight="1" x14ac:dyDescent="0.25">
      <c r="A12" s="48" t="s">
        <v>92</v>
      </c>
      <c r="B12" s="48" t="s">
        <v>80</v>
      </c>
      <c r="C12" s="42" t="s">
        <v>73</v>
      </c>
      <c r="D12" s="41" t="s">
        <v>5</v>
      </c>
      <c r="E12" s="50">
        <v>375</v>
      </c>
      <c r="F12" s="50">
        <v>373</v>
      </c>
      <c r="G12" s="50" t="s">
        <v>13</v>
      </c>
      <c r="H12" s="41" t="s">
        <v>13</v>
      </c>
      <c r="I12" s="42"/>
      <c r="J12" s="59"/>
      <c r="K12" s="60"/>
      <c r="L12" s="59"/>
      <c r="M12" s="59"/>
      <c r="N12" s="60"/>
      <c r="O12" s="59"/>
    </row>
    <row r="13" spans="1:16" s="41" customFormat="1" ht="15" customHeight="1" x14ac:dyDescent="0.25">
      <c r="A13" s="48" t="s">
        <v>93</v>
      </c>
      <c r="B13" s="48" t="s">
        <v>80</v>
      </c>
      <c r="C13" s="42" t="s">
        <v>73</v>
      </c>
      <c r="D13" s="41" t="s">
        <v>5</v>
      </c>
      <c r="E13" s="50">
        <v>17029</v>
      </c>
      <c r="F13" s="50">
        <v>16999</v>
      </c>
      <c r="G13" s="50" t="s">
        <v>13</v>
      </c>
      <c r="H13" s="41" t="s">
        <v>13</v>
      </c>
      <c r="I13" s="42"/>
      <c r="J13" s="59"/>
      <c r="K13" s="60"/>
      <c r="L13" s="59"/>
      <c r="M13" s="59"/>
      <c r="N13" s="60"/>
      <c r="O13" s="59"/>
    </row>
    <row r="14" spans="1:16" s="41" customFormat="1" x14ac:dyDescent="0.25">
      <c r="A14" s="61" t="s">
        <v>81</v>
      </c>
      <c r="B14" s="48" t="s">
        <v>80</v>
      </c>
      <c r="C14" s="42" t="s">
        <v>73</v>
      </c>
      <c r="D14" s="41" t="s">
        <v>5</v>
      </c>
      <c r="E14" s="62">
        <v>71</v>
      </c>
      <c r="F14" s="62">
        <v>76</v>
      </c>
      <c r="G14" s="50" t="s">
        <v>3</v>
      </c>
      <c r="H14" s="41" t="s">
        <v>18</v>
      </c>
      <c r="I14" s="42"/>
      <c r="J14" s="59">
        <f>IF(G14="No Change","N/A",IF(G14="New Tag Required",Lookup!F:F,IF(G14="Remove Old Tag",Lookup!F:F,IF(G14="N/A","N/A",""))))</f>
        <v>0</v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 t="s">
        <v>82</v>
      </c>
      <c r="B15" s="48" t="s">
        <v>80</v>
      </c>
      <c r="C15" s="42" t="s">
        <v>73</v>
      </c>
      <c r="D15" s="41" t="s">
        <v>5</v>
      </c>
      <c r="E15" s="50">
        <v>73</v>
      </c>
      <c r="F15" s="50">
        <v>76</v>
      </c>
      <c r="G15" s="50" t="s">
        <v>3</v>
      </c>
      <c r="H15" s="41" t="s">
        <v>18</v>
      </c>
      <c r="I15" s="42"/>
      <c r="J15" s="59">
        <f>IF(G15="No Change","N/A",IF(G15="New Tag Required",Lookup!F:F,IF(G15="Remove Old Tag",Lookup!F:F,IF(G15="N/A","N/A",""))))</f>
        <v>0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 t="s">
        <v>83</v>
      </c>
      <c r="B16" s="48" t="s">
        <v>80</v>
      </c>
      <c r="C16" s="42" t="s">
        <v>73</v>
      </c>
      <c r="D16" s="41" t="s">
        <v>5</v>
      </c>
      <c r="E16" s="50">
        <v>76</v>
      </c>
      <c r="F16" s="50">
        <v>77</v>
      </c>
      <c r="G16" s="50" t="s">
        <v>3</v>
      </c>
      <c r="H16" s="41" t="s">
        <v>18</v>
      </c>
      <c r="I16" s="42"/>
      <c r="J16" s="59">
        <f>IF(G16="No Change","N/A",IF(G16="New Tag Required",Lookup!F:F,IF(G16="Remove Old Tag",Lookup!F:F,IF(G16="N/A","N/A",""))))</f>
        <v>0</v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3" t="s">
        <v>84</v>
      </c>
      <c r="B17" s="48" t="s">
        <v>80</v>
      </c>
      <c r="C17" s="42" t="s">
        <v>73</v>
      </c>
      <c r="D17" s="41" t="s">
        <v>5</v>
      </c>
      <c r="E17" s="50">
        <v>79</v>
      </c>
      <c r="F17" s="50">
        <v>77</v>
      </c>
      <c r="G17" s="50" t="s">
        <v>3</v>
      </c>
      <c r="H17" s="41" t="s">
        <v>18</v>
      </c>
      <c r="I17" s="42"/>
      <c r="J17" s="59">
        <f>IF(G17="No Change","N/A",IF(G17="New Tag Required",Lookup!F:F,IF(G17="Remove Old Tag",Lookup!F:F,IF(G17="N/A","N/A",""))))</f>
        <v>0</v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3" t="s">
        <v>85</v>
      </c>
      <c r="B18" s="48" t="s">
        <v>80</v>
      </c>
      <c r="C18" s="42" t="s">
        <v>73</v>
      </c>
      <c r="D18" s="41" t="s">
        <v>5</v>
      </c>
      <c r="E18" s="50">
        <v>73</v>
      </c>
      <c r="F18" s="50">
        <v>77</v>
      </c>
      <c r="G18" s="50" t="s">
        <v>3</v>
      </c>
      <c r="H18" s="41" t="s">
        <v>18</v>
      </c>
      <c r="I18" s="42"/>
      <c r="J18" s="59">
        <f>IF(G18="No Change","N/A",IF(G18="New Tag Required",Lookup!F:F,IF(G18="Remove Old Tag",Lookup!F:F,IF(G18="N/A","N/A",""))))</f>
        <v>0</v>
      </c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25">
      <c r="A19" s="63" t="s">
        <v>86</v>
      </c>
      <c r="B19" s="48" t="s">
        <v>80</v>
      </c>
      <c r="C19" s="42" t="s">
        <v>73</v>
      </c>
      <c r="D19" s="41" t="s">
        <v>5</v>
      </c>
      <c r="E19" s="50">
        <v>73</v>
      </c>
      <c r="F19" s="50">
        <v>77</v>
      </c>
      <c r="G19" s="50" t="s">
        <v>3</v>
      </c>
      <c r="H19" s="41" t="s">
        <v>18</v>
      </c>
      <c r="I19" s="42"/>
      <c r="J19" s="59">
        <f>IF(G19="No Change","N/A",IF(G19="New Tag Required",Lookup!F:F,IF(G19="Remove Old Tag",Lookup!F:F,IF(G19="N/A","N/A",""))))</f>
        <v>0</v>
      </c>
      <c r="K19" s="60"/>
      <c r="L19" s="59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25">
      <c r="A21" s="49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M21" s="59" t="str">
        <f>IF(H21="No Change","N/A",IF(H21="New Tag Required",Lookup!F:F,IF(H21="Remove Old Sign",Lookup!F:F,IF(H21="N/A","N/A",""))))</f>
        <v/>
      </c>
      <c r="N21" s="64"/>
    </row>
    <row r="22" spans="1:15" s="41" customFormat="1" x14ac:dyDescent="0.25">
      <c r="A22" s="49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M22" s="59" t="str">
        <f>IF(H22="No Change","N/A",IF(H22="New Tag Required",Lookup!F:F,IF(H22="Remove Old Sign",Lookup!F:F,IF(H22="N/A","N/A",""))))</f>
        <v/>
      </c>
      <c r="N22" s="64"/>
    </row>
    <row r="23" spans="1:15" s="41" customFormat="1" x14ac:dyDescent="0.25">
      <c r="A23" s="49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4"/>
    </row>
    <row r="24" spans="1:15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ht="15.75" thickBot="1" x14ac:dyDescent="0.3">
      <c r="A27" s="56"/>
      <c r="C27" s="11"/>
      <c r="E27" s="30"/>
      <c r="F27" s="30"/>
      <c r="G27" s="30"/>
      <c r="K27" s="32"/>
      <c r="N27" s="32"/>
    </row>
    <row r="28" spans="1:15" ht="45" x14ac:dyDescent="0.25">
      <c r="A28" s="56"/>
      <c r="C28" s="11"/>
      <c r="E28" s="30"/>
      <c r="F28" s="30"/>
      <c r="G28" s="73" t="s">
        <v>45</v>
      </c>
      <c r="H28" s="74" t="s">
        <v>46</v>
      </c>
      <c r="J28" s="75" t="s">
        <v>40</v>
      </c>
      <c r="K28" s="10"/>
      <c r="L28" s="10"/>
      <c r="M28" s="75" t="s">
        <v>41</v>
      </c>
    </row>
    <row r="29" spans="1:15" ht="15.75" thickBot="1" x14ac:dyDescent="0.3">
      <c r="A29" s="56"/>
      <c r="C29" s="11"/>
      <c r="E29" s="30"/>
      <c r="F29" s="30"/>
      <c r="G29" s="14">
        <f>COUNTIF(G7:G28,"New Tag Required")</f>
        <v>9</v>
      </c>
      <c r="H29" s="13">
        <f>COUNTIF(H7:H28,"New Sign Required")</f>
        <v>8</v>
      </c>
      <c r="J29" s="12">
        <f>COUNTIF(J7:J28,"Installed")</f>
        <v>0</v>
      </c>
      <c r="K29" s="10"/>
      <c r="L29" s="10"/>
      <c r="M29" s="12">
        <f>COUNTIF(M7:M28,"Installed")</f>
        <v>0</v>
      </c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3"/>
      <c r="G38" s="30"/>
    </row>
    <row r="39" spans="1:7" x14ac:dyDescent="0.25">
      <c r="A39" s="57"/>
      <c r="C39" s="11"/>
      <c r="E39" s="30"/>
      <c r="F39" s="34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6"/>
      <c r="C41" s="11"/>
      <c r="E41" s="30"/>
      <c r="F41" s="33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1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8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</row>
    <row r="51" spans="1:7" x14ac:dyDescent="0.25"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195" spans="3:3" x14ac:dyDescent="0.25">
      <c r="C19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4:G48 G20:G27">
    <cfRule type="containsText" dxfId="65" priority="144" operator="containsText" text="New Tag Required">
      <formula>NOT(ISERROR(SEARCH("New Tag Required",G20)))</formula>
    </cfRule>
  </conditionalFormatting>
  <conditionalFormatting sqref="D20:D94 D6:D13">
    <cfRule type="containsText" dxfId="64" priority="143" operator="containsText" text="Yes">
      <formula>NOT(ISERROR(SEARCH("Yes",D6)))</formula>
    </cfRule>
  </conditionalFormatting>
  <conditionalFormatting sqref="H34:H94 H195:H416 H20:H27">
    <cfRule type="containsText" dxfId="63" priority="131" operator="containsText" text="New Sign Required">
      <formula>NOT(ISERROR(SEARCH("New Sign Required",H20)))</formula>
    </cfRule>
  </conditionalFormatting>
  <conditionalFormatting sqref="G34:G94 G20:H27">
    <cfRule type="containsText" dxfId="62" priority="130" operator="containsText" text="Action Required">
      <formula>NOT(ISERROR(SEARCH("Action Required",G20)))</formula>
    </cfRule>
  </conditionalFormatting>
  <conditionalFormatting sqref="H34:H94">
    <cfRule type="containsText" dxfId="61" priority="129" operator="containsText" text="Action Required">
      <formula>NOT(ISERROR(SEARCH("Action Required",H34)))</formula>
    </cfRule>
  </conditionalFormatting>
  <conditionalFormatting sqref="G6:G7 G30:G33">
    <cfRule type="containsText" dxfId="60" priority="71" operator="containsText" text="New Tag Required">
      <formula>NOT(ISERROR(SEARCH("New Tag Required",G6)))</formula>
    </cfRule>
  </conditionalFormatting>
  <conditionalFormatting sqref="H6:H7 H30:H33">
    <cfRule type="containsText" dxfId="59" priority="69" operator="containsText" text="New Sign Required">
      <formula>NOT(ISERROR(SEARCH("New Sign Required",H6)))</formula>
    </cfRule>
  </conditionalFormatting>
  <conditionalFormatting sqref="G6:G7 G30:G33">
    <cfRule type="containsText" dxfId="58" priority="68" operator="containsText" text="Action Required">
      <formula>NOT(ISERROR(SEARCH("Action Required",G6)))</formula>
    </cfRule>
  </conditionalFormatting>
  <conditionalFormatting sqref="H6:H7 H30:H33">
    <cfRule type="containsText" dxfId="57" priority="67" operator="containsText" text="Action Required">
      <formula>NOT(ISERROR(SEARCH("Action Required",H6)))</formula>
    </cfRule>
  </conditionalFormatting>
  <conditionalFormatting sqref="G6:G7">
    <cfRule type="containsText" dxfId="56" priority="66" operator="containsText" text="New Tag Required">
      <formula>NOT(ISERROR(SEARCH("New Tag Required",G6)))</formula>
    </cfRule>
  </conditionalFormatting>
  <conditionalFormatting sqref="D6:D7">
    <cfRule type="containsText" dxfId="55" priority="65" operator="containsText" text="Yes">
      <formula>NOT(ISERROR(SEARCH("Yes",D6)))</formula>
    </cfRule>
  </conditionalFormatting>
  <conditionalFormatting sqref="G6:G7">
    <cfRule type="containsText" dxfId="54" priority="64" operator="containsText" text="Action Required">
      <formula>NOT(ISERROR(SEARCH("Action Required",G6)))</formula>
    </cfRule>
  </conditionalFormatting>
  <conditionalFormatting sqref="D95:D194">
    <cfRule type="containsText" dxfId="53" priority="63" operator="containsText" text="Yes">
      <formula>NOT(ISERROR(SEARCH("Yes",D95)))</formula>
    </cfRule>
  </conditionalFormatting>
  <conditionalFormatting sqref="H95:H194">
    <cfRule type="containsText" dxfId="52" priority="62" operator="containsText" text="New Sign Required">
      <formula>NOT(ISERROR(SEARCH("New Sign Required",H95)))</formula>
    </cfRule>
  </conditionalFormatting>
  <conditionalFormatting sqref="G95:G194">
    <cfRule type="containsText" dxfId="51" priority="61" operator="containsText" text="Action Required">
      <formula>NOT(ISERROR(SEARCH("Action Required",G95)))</formula>
    </cfRule>
  </conditionalFormatting>
  <conditionalFormatting sqref="H95:H194">
    <cfRule type="containsText" dxfId="50" priority="60" operator="containsText" text="Action Required">
      <formula>NOT(ISERROR(SEARCH("Action Required",H95)))</formula>
    </cfRule>
  </conditionalFormatting>
  <conditionalFormatting sqref="D14">
    <cfRule type="containsText" dxfId="49" priority="57" operator="containsText" text="Yes">
      <formula>NOT(ISERROR(SEARCH("Yes",D14)))</formula>
    </cfRule>
  </conditionalFormatting>
  <conditionalFormatting sqref="G8 G10:G11">
    <cfRule type="containsText" dxfId="48" priority="41" operator="containsText" text="New Tag Required">
      <formula>NOT(ISERROR(SEARCH("New Tag Required",G8)))</formula>
    </cfRule>
  </conditionalFormatting>
  <conditionalFormatting sqref="H8 H10:H11">
    <cfRule type="containsText" dxfId="47" priority="40" operator="containsText" text="New Sign Required">
      <formula>NOT(ISERROR(SEARCH("New Sign Required",H8)))</formula>
    </cfRule>
  </conditionalFormatting>
  <conditionalFormatting sqref="G8 G10:G11">
    <cfRule type="containsText" dxfId="46" priority="39" operator="containsText" text="Action Required">
      <formula>NOT(ISERROR(SEARCH("Action Required",G8)))</formula>
    </cfRule>
  </conditionalFormatting>
  <conditionalFormatting sqref="H8 H10:H11">
    <cfRule type="containsText" dxfId="45" priority="38" operator="containsText" text="Action Required">
      <formula>NOT(ISERROR(SEARCH("Action Required",H8)))</formula>
    </cfRule>
  </conditionalFormatting>
  <conditionalFormatting sqref="J2:N2">
    <cfRule type="cellIs" dxfId="44" priority="37" operator="notEqual">
      <formula>0</formula>
    </cfRule>
  </conditionalFormatting>
  <conditionalFormatting sqref="J6:J26">
    <cfRule type="cellIs" dxfId="43" priority="36" operator="equal">
      <formula>0</formula>
    </cfRule>
  </conditionalFormatting>
  <conditionalFormatting sqref="M6:M26">
    <cfRule type="cellIs" dxfId="42" priority="35" operator="equal">
      <formula>0</formula>
    </cfRule>
  </conditionalFormatting>
  <conditionalFormatting sqref="J6:J26 M6:M26">
    <cfRule type="cellIs" dxfId="41" priority="32" operator="equal">
      <formula>"In Progress"</formula>
    </cfRule>
    <cfRule type="cellIs" dxfId="40" priority="33" operator="equal">
      <formula>"Log Issues"</formula>
    </cfRule>
    <cfRule type="cellIs" dxfId="39" priority="34" operator="equal">
      <formula>"N/A"</formula>
    </cfRule>
  </conditionalFormatting>
  <conditionalFormatting sqref="K6:L20">
    <cfRule type="expression" dxfId="38" priority="31">
      <formula>$J6="Log Issues"</formula>
    </cfRule>
  </conditionalFormatting>
  <conditionalFormatting sqref="N6:N20">
    <cfRule type="expression" dxfId="37" priority="30">
      <formula>$M6="Log Issues"</formula>
    </cfRule>
  </conditionalFormatting>
  <conditionalFormatting sqref="H1:H8 H20:H1048576 H10:H11">
    <cfRule type="containsText" dxfId="36" priority="24" operator="containsText" text="Remove Old Sign">
      <formula>NOT(ISERROR(SEARCH("Remove Old Sign",H1)))</formula>
    </cfRule>
    <cfRule type="containsText" dxfId="35" priority="25" operator="containsText" text="Move Sign to New Location">
      <formula>NOT(ISERROR(SEARCH("Move Sign to New Location",H1)))</formula>
    </cfRule>
  </conditionalFormatting>
  <conditionalFormatting sqref="G1:G8 G20:G1048576 G10:G11">
    <cfRule type="containsText" dxfId="34" priority="23" operator="containsText" text="Remove Old Tag">
      <formula>NOT(ISERROR(SEARCH("Remove Old Tag",G1)))</formula>
    </cfRule>
  </conditionalFormatting>
  <conditionalFormatting sqref="D15:D19">
    <cfRule type="containsText" dxfId="33" priority="22" operator="containsText" text="Yes">
      <formula>NOT(ISERROR(SEARCH("Yes",D15)))</formula>
    </cfRule>
  </conditionalFormatting>
  <conditionalFormatting sqref="G14:G19">
    <cfRule type="containsText" dxfId="32" priority="21" operator="containsText" text="New Tag Required">
      <formula>NOT(ISERROR(SEARCH("New Tag Required",G14)))</formula>
    </cfRule>
  </conditionalFormatting>
  <conditionalFormatting sqref="H14:H19">
    <cfRule type="containsText" dxfId="31" priority="20" operator="containsText" text="New Sign Required">
      <formula>NOT(ISERROR(SEARCH("New Sign Required",H14)))</formula>
    </cfRule>
  </conditionalFormatting>
  <conditionalFormatting sqref="G14:G19">
    <cfRule type="containsText" dxfId="30" priority="19" operator="containsText" text="Action Required">
      <formula>NOT(ISERROR(SEARCH("Action Required",G14)))</formula>
    </cfRule>
  </conditionalFormatting>
  <conditionalFormatting sqref="H14:H19">
    <cfRule type="containsText" dxfId="29" priority="18" operator="containsText" text="Action Required">
      <formula>NOT(ISERROR(SEARCH("Action Required",H14)))</formula>
    </cfRule>
  </conditionalFormatting>
  <conditionalFormatting sqref="H14:H19">
    <cfRule type="containsText" dxfId="28" priority="16" operator="containsText" text="Remove Old Sign">
      <formula>NOT(ISERROR(SEARCH("Remove Old Sign",H14)))</formula>
    </cfRule>
    <cfRule type="containsText" dxfId="27" priority="17" operator="containsText" text="Move Sign to New Location">
      <formula>NOT(ISERROR(SEARCH("Move Sign to New Location",H14)))</formula>
    </cfRule>
  </conditionalFormatting>
  <conditionalFormatting sqref="G14:G19">
    <cfRule type="containsText" dxfId="26" priority="15" operator="containsText" text="Remove Old Tag">
      <formula>NOT(ISERROR(SEARCH("Remove Old Tag",G14)))</formula>
    </cfRule>
  </conditionalFormatting>
  <conditionalFormatting sqref="G9">
    <cfRule type="containsText" dxfId="25" priority="14" operator="containsText" text="New Tag Required">
      <formula>NOT(ISERROR(SEARCH("New Tag Required",G9)))</formula>
    </cfRule>
  </conditionalFormatting>
  <conditionalFormatting sqref="H9">
    <cfRule type="containsText" dxfId="24" priority="13" operator="containsText" text="New Sign Required">
      <formula>NOT(ISERROR(SEARCH("New Sign Required",H9)))</formula>
    </cfRule>
  </conditionalFormatting>
  <conditionalFormatting sqref="G9">
    <cfRule type="containsText" dxfId="23" priority="12" operator="containsText" text="Action Required">
      <formula>NOT(ISERROR(SEARCH("Action Required",G9)))</formula>
    </cfRule>
  </conditionalFormatting>
  <conditionalFormatting sqref="H9">
    <cfRule type="containsText" dxfId="22" priority="11" operator="containsText" text="Action Required">
      <formula>NOT(ISERROR(SEARCH("Action Required",H9)))</formula>
    </cfRule>
  </conditionalFormatting>
  <conditionalFormatting sqref="H9">
    <cfRule type="containsText" dxfId="21" priority="9" operator="containsText" text="Remove Old Sign">
      <formula>NOT(ISERROR(SEARCH("Remove Old Sign",H9)))</formula>
    </cfRule>
    <cfRule type="containsText" dxfId="20" priority="10" operator="containsText" text="Move Sign to New Location">
      <formula>NOT(ISERROR(SEARCH("Move Sign to New Location",H9)))</formula>
    </cfRule>
  </conditionalFormatting>
  <conditionalFormatting sqref="G9">
    <cfRule type="containsText" dxfId="19" priority="8" operator="containsText" text="Remove Old Tag">
      <formula>NOT(ISERROR(SEARCH("Remove Old Tag",G9)))</formula>
    </cfRule>
  </conditionalFormatting>
  <conditionalFormatting sqref="G12:G13">
    <cfRule type="containsText" dxfId="18" priority="7" operator="containsText" text="New Tag Required">
      <formula>NOT(ISERROR(SEARCH("New Tag Required",G12)))</formula>
    </cfRule>
  </conditionalFormatting>
  <conditionalFormatting sqref="H12:H13">
    <cfRule type="containsText" dxfId="17" priority="6" operator="containsText" text="New Sign Required">
      <formula>NOT(ISERROR(SEARCH("New Sign Required",H12)))</formula>
    </cfRule>
  </conditionalFormatting>
  <conditionalFormatting sqref="G12:G13">
    <cfRule type="containsText" dxfId="16" priority="5" operator="containsText" text="Action Required">
      <formula>NOT(ISERROR(SEARCH("Action Required",G12)))</formula>
    </cfRule>
  </conditionalFormatting>
  <conditionalFormatting sqref="H12:H13">
    <cfRule type="containsText" dxfId="15" priority="4" operator="containsText" text="Action Required">
      <formula>NOT(ISERROR(SEARCH("Action Required",H12)))</formula>
    </cfRule>
  </conditionalFormatting>
  <conditionalFormatting sqref="H12:H13">
    <cfRule type="containsText" dxfId="14" priority="2" operator="containsText" text="Remove Old Sign">
      <formula>NOT(ISERROR(SEARCH("Remove Old Sign",H12)))</formula>
    </cfRule>
    <cfRule type="containsText" dxfId="13" priority="3" operator="containsText" text="Move Sign to New Location">
      <formula>NOT(ISERROR(SEARCH("Move Sign to New Location",H12)))</formula>
    </cfRule>
  </conditionalFormatting>
  <conditionalFormatting sqref="G12:G13">
    <cfRule type="containsText" dxfId="12" priority="1" operator="containsText" text="Remove Old Tag">
      <formula>NOT(ISERROR(SEARCH("Remove Old Tag",G12)))</formula>
    </cfRule>
  </conditionalFormatting>
  <dataValidations count="2">
    <dataValidation type="list" allowBlank="1" showInputMessage="1" showErrorMessage="1" sqref="H195:H399">
      <formula1>DoorSignage</formula1>
    </dataValidation>
    <dataValidation type="list" allowBlank="1" showInputMessage="1" showErrorMessage="1" sqref="D6:D6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H30:H194 H27</xm:sqref>
        </x14:dataValidation>
        <x14:dataValidation type="list" allowBlank="1" showInputMessage="1" showErrorMessage="1">
          <x14:formula1>
            <xm:f>Lookup!$A$1:$A$4</xm:f>
          </x14:formula1>
          <xm:sqref>G30:G194 G27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O6:O20</xm:sqref>
        </x14:dataValidation>
        <x14:dataValidation type="list" allowBlank="1" showInputMessage="1" showErrorMessage="1">
          <x14:formula1>
            <xm:f>Lookup!$A$1:$A$8</xm:f>
          </x14:formula1>
          <xm:sqref>G6:G26</xm:sqref>
        </x14:dataValidation>
        <x14:dataValidation type="list" allowBlank="1" showInputMessage="1" showErrorMessage="1">
          <x14:formula1>
            <xm:f>Lookup!$D$1:$D$10</xm:f>
          </x14:formula1>
          <xm:sqref>H6:H26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  <x14:dataValidation type="list" allowBlank="1" showInputMessage="1" showErrorMessage="1">
          <x14:formula1>
            <xm:f>Lookup!$F$1:$F$8</xm:f>
          </x14:formula1>
          <xm:sqref>M6:M26</xm:sqref>
        </x14:dataValidation>
        <x14:dataValidation type="list" allowBlank="1" showInputMessage="1">
          <x14:formula1>
            <xm:f>Lookup!$E$1:$E$19</xm:f>
          </x14:formula1>
          <xm:sqref>C6:C194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0602</v>
      </c>
      <c r="C1" s="39"/>
      <c r="D1" s="17" t="s">
        <v>10</v>
      </c>
      <c r="E1" s="40">
        <f>'KD Changes'!G1</f>
        <v>42829</v>
      </c>
    </row>
    <row r="2" spans="1:10" ht="15" customHeight="1" x14ac:dyDescent="0.25">
      <c r="A2" s="43" t="s">
        <v>8</v>
      </c>
      <c r="B2" s="44" t="str">
        <f>VLOOKUP(B1,[1]BuildingList!A:B,2,FALSE)</f>
        <v>Pavilion A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E7" s="41" t="s">
        <v>79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2017-04-07T18:18:19Z</dcterms:modified>
</cp:coreProperties>
</file>