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602_Pavilion_A\"/>
    </mc:Choice>
  </mc:AlternateContent>
  <bookViews>
    <workbookView xWindow="390" yWindow="450" windowWidth="22995" windowHeight="952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6" i="1"/>
  <c r="J7" i="1"/>
  <c r="J8" i="1"/>
  <c r="J9" i="1"/>
  <c r="J10" i="1"/>
  <c r="J11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<sst xmlns="http://schemas.openxmlformats.org/spreadsheetml/2006/main" count="117" uniqueCount="93">
  <si>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</si>
  <si>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</si>
  <si>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</si>
  <si>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</si>
  <si>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</si>
  <si>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</si>
  <si>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</si>
  <si>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</si>
  <si>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</si>
  <si>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</si>
  <si>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</si>
  <si>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</si>
  <si>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</si>
  <si>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</si>
  <si>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</si>
  <si>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</si>
  <si>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</si>
  <si>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</si>
  <si>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</si>
  <si>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</si>
  <si>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</si>
  <si>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</si>
  <si>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</si>
  <si>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</si>
  <si>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</si>
  <si>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</si>
  <si>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</si>
  <si>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</si>
  <si>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</si>
  <si>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</si>
  <si>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</si>
  <si>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</si>
  <si>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</si>
  <si>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</si>
  <si>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</si>
  <si>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</si>
  <si>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</si>
  <si>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</si>
  <si>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</si>
  <si>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</si>
  <si>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</si>
  <si>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</si>
  <si>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</si>
  <si>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</si>
  <si>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</si>
  <si>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</si>
  <si>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</si>
  <si>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</si>
  <si>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</si>
  <si>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</si>
  <si>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</si>
  <si>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</si>
  <si>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</si>
  <si>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</si>
  <si>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</si>
  <si>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</si>
  <si>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</si>
  <si>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</si>
  <si>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</si>
  <si>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</si>
  <si>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</si>
  <si>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</si>
  <si>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</si>
  <si>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</si>
  <si>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</si>
  <si>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</si>
  <si>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</si>
  <si>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</si>
  <si>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</si>
  <si>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</si>
  <si>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</si>
  <si>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</si>
  <si>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</si>
  <si>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</si>
  <si>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</si>
  <si>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0602</t>
  </si>
  <si>
    <t>00</t>
  </si>
  <si>
    <t>Room Label Change: 00140A Changed To 00123A</t>
  </si>
  <si>
    <t>00123A</t>
  </si>
  <si>
    <t>00123B</t>
  </si>
  <si>
    <t>Room Label Change: 00140B Changed To 00123B</t>
  </si>
  <si>
    <t>SIGNAGE SAYS A00.123A. VERIFY EBARS TAG</t>
  </si>
  <si>
    <t>SIGNAGE SAYS A00.123B. VERIFY EBARS TAG</t>
  </si>
  <si>
    <t>LX-0602-00-A00140A</t>
  </si>
  <si>
    <t>PAVILION A - ROOM A00140A</t>
  </si>
  <si>
    <t>LX-0602-00-A00140B</t>
  </si>
  <si>
    <t>PAVILION A - ROOM A00140B</t>
  </si>
  <si>
    <t>LX-0602-00-A00123A</t>
  </si>
  <si>
    <t>PAVILION A - ROOM A00123A</t>
  </si>
  <si>
    <t>LX-0602-00-A00123B</t>
  </si>
  <si>
    <t>PAVILION A - ROOM A00123B</t>
  </si>
  <si>
    <t>140A changed to match signage of 123A</t>
  </si>
  <si>
    <t>140B changed to match signage of 123B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</si>
</sst>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zoomScale="90" zoomScaleNormal="90" workbookViewId="0">
      <selection activeCell="I10" sqref="I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7" t="s">
        <v>75</v>
      </c>
      <c r="C1" s="77"/>
      <c r="F1" s="67" t="s">
        <v>10</v>
      </c>
      <c r="G1" s="18">
        <v>42661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8" t="str">
        <f>VLOOKUP(B1,BuildingList!A:B,2,FALSE)</f>
        <v>Pavilion A</v>
      </c>
      <c r="C2" s="78"/>
      <c r="F2" s="68" t="s">
        <v>12</v>
      </c>
      <c r="G2" s="22" t="s">
        <v>58</v>
      </c>
      <c r="J2" s="15">
        <f>G19-J19</f>
        <v>2</v>
      </c>
      <c r="K2" s="15">
        <f>H19-M19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30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43.5" customHeight="1" thickTop="1" x14ac:dyDescent="0.25">
      <c r="A6" s="76" t="s">
        <v>78</v>
      </c>
      <c r="B6" s="41">
        <v>0</v>
      </c>
      <c r="C6" s="42" t="s">
        <v>77</v>
      </c>
      <c r="D6" s="41" t="s">
        <v>6</v>
      </c>
      <c r="E6" s="50"/>
      <c r="F6" s="50"/>
      <c r="G6" s="50" t="s">
        <v>3</v>
      </c>
      <c r="H6" s="41" t="s">
        <v>13</v>
      </c>
      <c r="I6" s="42" t="s">
        <v>81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45.75" customHeight="1" x14ac:dyDescent="0.25">
      <c r="A7" s="76" t="s">
        <v>79</v>
      </c>
      <c r="B7" s="48" t="s">
        <v>76</v>
      </c>
      <c r="C7" s="42" t="s">
        <v>80</v>
      </c>
      <c r="D7" s="41" t="s">
        <v>6</v>
      </c>
      <c r="E7" s="50"/>
      <c r="F7" s="50"/>
      <c r="G7" s="50" t="s">
        <v>3</v>
      </c>
      <c r="H7" s="41" t="s">
        <v>13</v>
      </c>
      <c r="I7" s="42" t="s">
        <v>82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15.75" customHeigh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ht="15.75" thickBot="1" x14ac:dyDescent="0.3">
      <c r="A17" s="56"/>
      <c r="C17" s="11"/>
      <c r="E17" s="30"/>
      <c r="F17" s="30"/>
      <c r="G17" s="30"/>
      <c r="K17" s="32"/>
      <c r="N17" s="32"/>
    </row>
    <row r="18" spans="1:14" ht="45" x14ac:dyDescent="0.25">
      <c r="A18" s="56"/>
      <c r="C18" s="11"/>
      <c r="E18" s="30"/>
      <c r="F18" s="30"/>
      <c r="G18" s="73" t="s">
        <v>45</v>
      </c>
      <c r="H18" s="74" t="s">
        <v>46</v>
      </c>
      <c r="J18" s="75" t="s">
        <v>40</v>
      </c>
      <c r="K18" s="10"/>
      <c r="L18" s="10"/>
      <c r="M18" s="75" t="s">
        <v>41</v>
      </c>
    </row>
    <row r="19" spans="1:14" ht="15.75" thickBot="1" x14ac:dyDescent="0.3">
      <c r="A19" s="56"/>
      <c r="C19" s="11"/>
      <c r="E19" s="30"/>
      <c r="F19" s="30"/>
      <c r="G19" s="14">
        <f>COUNTIF(G6:G18,"New Tag Required")</f>
        <v>2</v>
      </c>
      <c r="H19" s="13">
        <f>COUNTIF(H6:H18,"New Sign Required")</f>
        <v>0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6"/>
      <c r="C20" s="11"/>
      <c r="E20" s="30"/>
      <c r="F20" s="30"/>
      <c r="G20" s="30"/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7"/>
      <c r="C27" s="11"/>
      <c r="E27" s="30"/>
      <c r="F27" s="33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4"/>
      <c r="G29" s="30"/>
    </row>
    <row r="30" spans="1:14" x14ac:dyDescent="0.25">
      <c r="A30" s="56"/>
      <c r="C30" s="11"/>
      <c r="E30" s="30"/>
      <c r="F30" s="33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1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2" priority="122" operator="containsText" text="New Tag Required">
      <formula>NOT(ISERROR(SEARCH("New Tag Required",G10)))</formula>
    </cfRule>
  </conditionalFormatting>
  <conditionalFormatting sqref="D6 D8 D10:D84">
    <cfRule type="containsText" dxfId="51" priority="121" operator="containsText" text="Yes">
      <formula>NOT(ISERROR(SEARCH("Yes",D6)))</formula>
    </cfRule>
  </conditionalFormatting>
  <conditionalFormatting sqref="H24:H84 H185:H406 H10:H17">
    <cfRule type="containsText" dxfId="50" priority="109" operator="containsText" text="New Sign Required">
      <formula>NOT(ISERROR(SEARCH("New Sign Required",H10)))</formula>
    </cfRule>
  </conditionalFormatting>
  <conditionalFormatting sqref="G24:G84 G10:H17">
    <cfRule type="containsText" dxfId="49" priority="108" operator="containsText" text="Action Required">
      <formula>NOT(ISERROR(SEARCH("Action Required",G10)))</formula>
    </cfRule>
  </conditionalFormatting>
  <conditionalFormatting sqref="H24:H84">
    <cfRule type="containsText" dxfId="48" priority="107" operator="containsText" text="Action Required">
      <formula>NOT(ISERROR(SEARCH("Action Required",H24)))</formula>
    </cfRule>
  </conditionalFormatting>
  <conditionalFormatting sqref="G6 G20:G23">
    <cfRule type="containsText" dxfId="47" priority="49" operator="containsText" text="New Tag Required">
      <formula>NOT(ISERROR(SEARCH("New Tag Required",G6)))</formula>
    </cfRule>
  </conditionalFormatting>
  <conditionalFormatting sqref="H6 H20:H23">
    <cfRule type="containsText" dxfId="46" priority="47" operator="containsText" text="New Sign Required">
      <formula>NOT(ISERROR(SEARCH("New Sign Required",H6)))</formula>
    </cfRule>
  </conditionalFormatting>
  <conditionalFormatting sqref="G6 G20:G23">
    <cfRule type="containsText" dxfId="45" priority="46" operator="containsText" text="Action Required">
      <formula>NOT(ISERROR(SEARCH("Action Required",G6)))</formula>
    </cfRule>
  </conditionalFormatting>
  <conditionalFormatting sqref="H6 H20:H2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5:D184">
    <cfRule type="containsText" dxfId="40" priority="41" operator="containsText" text="Yes">
      <formula>NOT(ISERROR(SEARCH("Yes",D85)))</formula>
    </cfRule>
  </conditionalFormatting>
  <conditionalFormatting sqref="H85:H184">
    <cfRule type="containsText" dxfId="39" priority="40" operator="containsText" text="New Sign Required">
      <formula>NOT(ISERROR(SEARCH("New Sign Required",H85)))</formula>
    </cfRule>
  </conditionalFormatting>
  <conditionalFormatting sqref="G85:G184">
    <cfRule type="containsText" dxfId="38" priority="39" operator="containsText" text="Action Required">
      <formula>NOT(ISERROR(SEARCH("Action Required",G85)))</formula>
    </cfRule>
  </conditionalFormatting>
  <conditionalFormatting sqref="H85:H184">
    <cfRule type="containsText" dxfId="37" priority="38" operator="containsText" text="Action Required">
      <formula>NOT(ISERROR(SEARCH("Action Required",H85)))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16">
    <cfRule type="cellIs" dxfId="25" priority="14" operator="equal">
      <formula>0</formula>
    </cfRule>
  </conditionalFormatting>
  <conditionalFormatting sqref="M6:M16">
    <cfRule type="cellIs" dxfId="24" priority="13" operator="equal">
      <formula>0</formula>
    </cfRule>
  </conditionalFormatting>
  <conditionalFormatting sqref="J6:J16 M6:M16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2">
    <cfRule type="expression" dxfId="20" priority="9">
      <formula>$J6="Log Issues"</formula>
    </cfRule>
  </conditionalFormatting>
  <conditionalFormatting sqref="N6:N12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5" sqref="C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0602</v>
      </c>
      <c r="C1" s="39"/>
      <c r="D1" s="17" t="s">
        <v>10</v>
      </c>
      <c r="E1" s="40">
        <f>'KD Changes'!G1</f>
        <v>42661</v>
      </c>
    </row>
    <row r="2" spans="1:10" ht="15" customHeight="1" x14ac:dyDescent="0.25">
      <c r="A2" s="43" t="s">
        <v>8</v>
      </c>
      <c r="B2" s="44" t="str">
        <f>VLOOKUP(B1,[1]BuildingList!A:B,2,FALSE)</f>
        <v>Pavilion A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83</v>
      </c>
      <c r="B6" s="80" t="s">
        <v>84</v>
      </c>
      <c r="C6" s="41" t="s">
        <v>65</v>
      </c>
      <c r="E6" s="41" t="s">
        <v>91</v>
      </c>
      <c r="G6" s="29"/>
      <c r="H6" s="29"/>
      <c r="I6" s="41"/>
      <c r="J6" s="41"/>
    </row>
    <row r="7" spans="1:10" x14ac:dyDescent="0.25">
      <c r="A7" s="79" t="s">
        <v>85</v>
      </c>
      <c r="B7" s="80" t="s">
        <v>86</v>
      </c>
      <c r="C7" s="41" t="s">
        <v>65</v>
      </c>
      <c r="E7" s="41" t="s">
        <v>92</v>
      </c>
      <c r="G7" s="29"/>
      <c r="H7" s="29"/>
      <c r="I7" s="41"/>
      <c r="J7" s="41"/>
    </row>
    <row r="8" spans="1:10" ht="15" customHeight="1" x14ac:dyDescent="0.25">
      <c r="A8" s="79" t="s">
        <v>87</v>
      </c>
      <c r="B8" s="80" t="s">
        <v>88</v>
      </c>
      <c r="C8" s="41" t="s">
        <v>64</v>
      </c>
      <c r="G8" s="29"/>
      <c r="H8" s="29"/>
      <c r="I8" s="41"/>
      <c r="J8" s="41"/>
    </row>
    <row r="9" spans="1:10" x14ac:dyDescent="0.25">
      <c r="A9" s="79" t="s">
        <v>89</v>
      </c>
      <c r="B9" s="80" t="s">
        <v>90</v>
      </c>
      <c r="C9" s="41" t="s">
        <v>64</v>
      </c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2016-10-18T19:42:25Z</dcterms:modified>
</cp:coreProperties>
</file>