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602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Changes'!$A$1:$I$31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39" i="1" l="1"/>
  <c r="M39" i="1"/>
  <c r="J40" i="1"/>
  <c r="M40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M44" i="1" s="1"/>
  <c r="J38" i="1"/>
  <c r="M38" i="1"/>
  <c r="J44" i="1"/>
  <c r="H44" i="1"/>
  <c r="G44" i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6" i="1"/>
  <c r="J7" i="1"/>
  <c r="J8" i="1"/>
  <c r="J9" i="1"/>
  <c r="J10" i="1"/>
  <c r="J11" i="1"/>
  <c r="J12" i="1"/>
  <c r="J13" i="1"/>
  <c r="H88" i="1" l="1"/>
  <c r="G88" i="1"/>
  <c r="K2" i="1" l="1"/>
  <c r="J2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<sst xmlns="http://schemas.openxmlformats.org/spreadsheetml/2006/main" count="384" uniqueCount="168">
  <si>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</si>
  <si>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</si>
  <si>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</si>
  <si>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</si>
  <si>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</si>
  <si>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</si>
  <si>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</si>
  <si>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</si>
  <si>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</si>
  <si>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</si>
  <si>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</si>
  <si>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</si>
  <si>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</si>
  <si>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</si>
  <si>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</si>
  <si>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</si>
  <si>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</si>
  <si>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</si>
  <si>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</si>
  <si>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</si>
  <si>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</si>
  <si>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</si>
  <si>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</si>
  <si>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</si>
  <si>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</si>
  <si>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</si>
  <si>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</si>
  <si>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</si>
  <si>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</si>
  <si>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</si>
  <si>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</si>
  <si>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</si>
  <si>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</si>
  <si>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</si>
  <si>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</si>
  <si>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</si>
  <si>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</si>
  <si>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</si>
  <si>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</si>
  <si>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</si>
  <si>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</si>
  <si>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</si>
  <si>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</si>
  <si>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</si>
  <si>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</si>
  <si>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</si>
  <si>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</si>
  <si>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</si>
  <si>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</si>
  <si>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</si>
  <si>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</si>
  <si>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</si>
  <si>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</si>
  <si>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</si>
  <si>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</si>
  <si>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</si>
  <si>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</si>
  <si>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</si>
  <si>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</si>
  <si>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</si>
  <si>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</si>
  <si>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</si>
  <si>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</si>
  <si>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</si>
  <si>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</si>
  <si>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</si>
  <si>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</si>
  <si>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</si>
  <si>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</si>
  <si>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</si>
  <si>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</si>
  <si>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</si>
  <si>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</si>
  <si>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</si>
  <si>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</si>
  <si>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0602</t>
  </si>
  <si>
    <t>A03020</t>
  </si>
  <si>
    <t>03</t>
  </si>
  <si>
    <t>A03501</t>
  </si>
  <si>
    <t>A03500E</t>
  </si>
  <si>
    <t>A03500F</t>
  </si>
  <si>
    <t>A03500</t>
  </si>
  <si>
    <t>A03500D</t>
  </si>
  <si>
    <t>A03500C</t>
  </si>
  <si>
    <t>A03500A</t>
  </si>
  <si>
    <t>A03411</t>
  </si>
  <si>
    <t>A03421</t>
  </si>
  <si>
    <t>A03100</t>
  </si>
  <si>
    <t>A03420</t>
  </si>
  <si>
    <t>A03413</t>
  </si>
  <si>
    <t>A03206</t>
  </si>
  <si>
    <t>A03204</t>
  </si>
  <si>
    <t>A03202</t>
  </si>
  <si>
    <t>A03201</t>
  </si>
  <si>
    <t>A03200</t>
  </si>
  <si>
    <t>A03019</t>
  </si>
  <si>
    <t>A03203</t>
  </si>
  <si>
    <t>A03420A</t>
  </si>
  <si>
    <t>A03420B</t>
  </si>
  <si>
    <t>A03420C</t>
  </si>
  <si>
    <t>A03006</t>
  </si>
  <si>
    <t>A03005</t>
  </si>
  <si>
    <t>A03004</t>
  </si>
  <si>
    <t>A03205</t>
  </si>
  <si>
    <t>A03205A</t>
  </si>
  <si>
    <t>A03203A</t>
  </si>
  <si>
    <t>A03203B</t>
  </si>
  <si>
    <t>A03203C</t>
  </si>
  <si>
    <t>A03410</t>
  </si>
  <si>
    <t>A01023</t>
  </si>
  <si>
    <t>01</t>
  </si>
  <si>
    <t>A01024</t>
  </si>
  <si>
    <t>Error in CAD corrected, no change to actual building</t>
  </si>
  <si>
    <t>LX-0602-03-A03100</t>
  </si>
  <si>
    <t>PAVILION A - ROOM A03100</t>
  </si>
  <si>
    <t>LX-0602-03-A03200</t>
  </si>
  <si>
    <t>PAVILION A - ROOM A03200</t>
  </si>
  <si>
    <t>LX-0602-03-A03201</t>
  </si>
  <si>
    <t>PAVILION A - ROOM A03201</t>
  </si>
  <si>
    <t>LX-0602-03-A03202</t>
  </si>
  <si>
    <t>PAVILION A - ROOM A03202</t>
  </si>
  <si>
    <t>LX-0602-03-A03203</t>
  </si>
  <si>
    <t>PAVILION A - ROOM A03203</t>
  </si>
  <si>
    <t>LX-0602-03-A03204</t>
  </si>
  <si>
    <t>PAVILION A - ROOM A03204</t>
  </si>
  <si>
    <t>LX-0602-03-A03205</t>
  </si>
  <si>
    <t>PAVILION A - ROOM A03205</t>
  </si>
  <si>
    <t>LX-0602-03-A03203A</t>
  </si>
  <si>
    <t>PAVILION A - ROOM A03203A</t>
  </si>
  <si>
    <t>LX-0602-03-A03203B</t>
  </si>
  <si>
    <t>PAVILION A - ROOM A03203B</t>
  </si>
  <si>
    <t>LX-0602-03-A03203C</t>
  </si>
  <si>
    <t>PAVILION A - ROOM A03203C</t>
  </si>
  <si>
    <t>LX-0602-03-A03205A</t>
  </si>
  <si>
    <t>LX-0602-03-A03206</t>
  </si>
  <si>
    <t>PAVILION A - ROOM A03205A</t>
  </si>
  <si>
    <t>PAVILION A - ROOM A03206</t>
  </si>
  <si>
    <t>A03203D</t>
  </si>
  <si>
    <t>LX-0602-03-A03203D</t>
  </si>
  <si>
    <t>PAVILION A - ROOM A03203D</t>
  </si>
  <si>
    <t>LX-0602-03-A03410A</t>
  </si>
  <si>
    <t>PAVILLION A - Room A03410A</t>
  </si>
  <si>
    <t>LX-0602-03-A03420</t>
  </si>
  <si>
    <t>PAVILION A - ROOM A03420</t>
  </si>
  <si>
    <t>LX-0602-03-A03420A</t>
  </si>
  <si>
    <t>LX-0602-03-A03420B</t>
  </si>
  <si>
    <t>LX-0602-03-A03420C</t>
  </si>
  <si>
    <t>LX-0602-03-A03421</t>
  </si>
  <si>
    <t>PAVILION A - ROOM A03421</t>
  </si>
  <si>
    <t>PAVILION A - ROOM A03420C</t>
  </si>
  <si>
    <t>PAVILION A - ROOM A03420B</t>
  </si>
  <si>
    <t>PAVILION A - ROOM A03420A</t>
  </si>
  <si>
    <t>LX-0602-03-A03500</t>
  </si>
  <si>
    <t>PAVILION A - ROOM A03500</t>
  </si>
  <si>
    <t>LX-0602-03-A03501</t>
  </si>
  <si>
    <t>PAVILION A - ROOM A03501</t>
  </si>
  <si>
    <t>LX-0602-03-A03500A</t>
  </si>
  <si>
    <t>LX-0602-03-A03500B</t>
  </si>
  <si>
    <t>LX-0602-03-A03500C</t>
  </si>
  <si>
    <t>LX-0602-03-A03500D</t>
  </si>
  <si>
    <t>LX-0602-03-A03500E</t>
  </si>
  <si>
    <t>LX-0602-03-A03500F</t>
  </si>
  <si>
    <t>PAVILION A - ROOM A03500A</t>
  </si>
  <si>
    <t>PAVILION A - ROOM A03500B</t>
  </si>
  <si>
    <t>PAVILION A - ROOM A03500C</t>
  </si>
  <si>
    <t>PAVILION A - ROOM A03500D</t>
  </si>
  <si>
    <t>PAVILION A - ROOM A03500E</t>
  </si>
  <si>
    <t>PAVILION A - ROOM A03500F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</si>
</sst>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0"/>
  <sheetViews>
    <sheetView tabSelected="1" topLeftCell="A16" zoomScale="90" zoomScaleNormal="90" workbookViewId="0">
      <selection activeCell="K2" sqref="K2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8" t="s">
        <v>75</v>
      </c>
      <c r="C1" s="78"/>
      <c r="F1" s="67" t="s">
        <v>10</v>
      </c>
      <c r="G1" s="18">
        <v>42563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9" t="str">
        <f>VLOOKUP(B1,BuildingList!A:B,2,FALSE)</f>
        <v>Pavilion A</v>
      </c>
      <c r="C2" s="79"/>
      <c r="F2" s="68" t="s">
        <v>12</v>
      </c>
      <c r="G2" s="22" t="s">
        <v>72</v>
      </c>
      <c r="J2" s="15">
        <f>G88-J34</f>
        <v>24</v>
      </c>
      <c r="K2" s="15" t="e">
        <f>H88-M34</f>
        <v>#VALUE!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0" customFormat="1" ht="15.75" thickTop="1" x14ac:dyDescent="0.25">
      <c r="A6" s="55" t="s">
        <v>102</v>
      </c>
      <c r="B6" s="47" t="s">
        <v>77</v>
      </c>
      <c r="C6" s="11" t="s">
        <v>22</v>
      </c>
      <c r="D6" s="16" t="s">
        <v>5</v>
      </c>
      <c r="E6" s="30">
        <v>124</v>
      </c>
      <c r="F6" s="30">
        <v>107</v>
      </c>
      <c r="G6" s="30" t="s">
        <v>2</v>
      </c>
      <c r="H6" s="16" t="s">
        <v>2</v>
      </c>
      <c r="I6" s="11"/>
      <c r="J6" s="58" t="str">
        <f>IF(G6="No Change","N/A",IF(G6="New Tag Required",Lookup!F:F,IF(G6="Remove Old Tag",Lookup!F:F,IF(G6="N/A","N/A",""))))</f>
        <v>N/A</v>
      </c>
      <c r="K6" s="59"/>
      <c r="L6" s="58"/>
      <c r="M6" s="58" t="str">
        <f>IF(H6="No Change","N/A",IF(H6="New Tag Required",Lookup!F:F,IF(H6="Remove Old Sign",Lookup!F:F,IF(H6="N/A","N/A",""))))</f>
        <v>N/A</v>
      </c>
      <c r="N6" s="59"/>
      <c r="O6" s="58"/>
    </row>
    <row r="7" spans="1:16" s="40" customFormat="1" x14ac:dyDescent="0.25">
      <c r="A7" s="55" t="s">
        <v>101</v>
      </c>
      <c r="B7" s="47" t="s">
        <v>77</v>
      </c>
      <c r="C7" s="11" t="s">
        <v>49</v>
      </c>
      <c r="D7" s="16" t="s">
        <v>5</v>
      </c>
      <c r="E7" s="30">
        <v>356</v>
      </c>
      <c r="F7" s="30">
        <v>373</v>
      </c>
      <c r="G7" s="30" t="s">
        <v>2</v>
      </c>
      <c r="H7" s="16" t="s">
        <v>2</v>
      </c>
      <c r="I7" s="11"/>
      <c r="J7" s="58" t="str">
        <f>IF(G7="No Change","N/A",IF(G7="New Tag Required",Lookup!F:F,IF(G7="Remove Old Tag",Lookup!F:F,IF(G7="N/A","N/A",""))))</f>
        <v>N/A</v>
      </c>
      <c r="K7" s="59"/>
      <c r="L7" s="58"/>
      <c r="M7" s="58" t="str">
        <f>IF(H7="No Change","N/A",IF(H7="New Tag Required",Lookup!F:F,IF(H7="Remove Old Sign",Lookup!F:F,IF(H7="N/A","N/A",""))))</f>
        <v>N/A</v>
      </c>
      <c r="N7" s="59"/>
      <c r="O7" s="58"/>
    </row>
    <row r="8" spans="1:16" s="40" customFormat="1" ht="15" customHeight="1" x14ac:dyDescent="0.25">
      <c r="A8" s="55" t="s">
        <v>100</v>
      </c>
      <c r="B8" s="47" t="s">
        <v>77</v>
      </c>
      <c r="C8" s="11" t="s">
        <v>49</v>
      </c>
      <c r="D8" s="16" t="s">
        <v>5</v>
      </c>
      <c r="E8" s="30">
        <v>296</v>
      </c>
      <c r="F8" s="30">
        <v>415</v>
      </c>
      <c r="G8" s="30" t="s">
        <v>2</v>
      </c>
      <c r="H8" s="16" t="s">
        <v>2</v>
      </c>
      <c r="I8" s="11"/>
      <c r="J8" s="58" t="str">
        <f>IF(G8="No Change","N/A",IF(G8="New Tag Required",Lookup!F:F,IF(G8="Remove Old Tag",Lookup!F:F,IF(G8="N/A","N/A",""))))</f>
        <v>N/A</v>
      </c>
      <c r="K8" s="59"/>
      <c r="L8" s="58"/>
      <c r="M8" s="58" t="str">
        <f>IF(H8="No Change","N/A",IF(H8="New Tag Required",Lookup!F:F,IF(H8="Remove Old Sign",Lookup!F:F,IF(H8="N/A","N/A",""))))</f>
        <v>N/A</v>
      </c>
      <c r="N8" s="59"/>
      <c r="O8" s="58"/>
    </row>
    <row r="9" spans="1:16" s="40" customFormat="1" x14ac:dyDescent="0.25">
      <c r="A9" s="62" t="s">
        <v>95</v>
      </c>
      <c r="B9" s="47" t="s">
        <v>77</v>
      </c>
      <c r="C9" s="41" t="s">
        <v>74</v>
      </c>
      <c r="D9" s="40" t="s">
        <v>5</v>
      </c>
      <c r="E9" s="49">
        <v>50</v>
      </c>
      <c r="F9" s="49">
        <v>51</v>
      </c>
      <c r="G9" s="49" t="s">
        <v>2</v>
      </c>
      <c r="H9" s="40" t="s">
        <v>2</v>
      </c>
      <c r="I9" s="41"/>
      <c r="J9" s="58" t="str">
        <f>IF(G9="No Change","N/A",IF(G9="New Tag Required",Lookup!F:F,IF(G9="Remove Old Tag",Lookup!F:F,IF(G9="N/A","N/A",""))))</f>
        <v>N/A</v>
      </c>
      <c r="K9" s="59"/>
      <c r="L9" s="58"/>
      <c r="M9" s="58" t="str">
        <f>IF(H9="No Change","N/A",IF(H9="New Tag Required",Lookup!F:F,IF(H9="Remove Old Sign",Lookup!F:F,IF(H9="N/A","N/A",""))))</f>
        <v>N/A</v>
      </c>
      <c r="N9" s="59"/>
      <c r="O9" s="58"/>
    </row>
    <row r="10" spans="1:16" s="40" customFormat="1" x14ac:dyDescent="0.25">
      <c r="A10" s="47" t="s">
        <v>76</v>
      </c>
      <c r="B10" s="47" t="s">
        <v>77</v>
      </c>
      <c r="C10" s="41" t="s">
        <v>22</v>
      </c>
      <c r="D10" s="40" t="s">
        <v>5</v>
      </c>
      <c r="E10" s="49">
        <v>212</v>
      </c>
      <c r="F10" s="49">
        <v>204</v>
      </c>
      <c r="G10" s="49" t="s">
        <v>2</v>
      </c>
      <c r="H10" s="40" t="s">
        <v>2</v>
      </c>
      <c r="I10" s="41"/>
      <c r="J10" s="58" t="str">
        <f>IF(G10="No Change","N/A",IF(G10="New Tag Required",Lookup!F:F,IF(G10="Remove Old Tag",Lookup!F:F,IF(G10="N/A","N/A",""))))</f>
        <v>N/A</v>
      </c>
      <c r="K10" s="59"/>
      <c r="L10" s="58"/>
      <c r="M10" s="58" t="str">
        <f>IF(H10="No Change","N/A",IF(H10="New Tag Required",Lookup!F:F,IF(H10="Remove Old Sign",Lookup!F:F,IF(H10="N/A","N/A",""))))</f>
        <v>N/A</v>
      </c>
      <c r="N10" s="59"/>
      <c r="O10" s="58"/>
    </row>
    <row r="11" spans="1:16" s="40" customFormat="1" x14ac:dyDescent="0.25">
      <c r="A11" s="62" t="s">
        <v>87</v>
      </c>
      <c r="B11" s="47" t="s">
        <v>77</v>
      </c>
      <c r="C11" s="41" t="s">
        <v>51</v>
      </c>
      <c r="D11" s="40" t="s">
        <v>5</v>
      </c>
      <c r="E11" s="49">
        <v>2220</v>
      </c>
      <c r="F11" s="49">
        <v>0</v>
      </c>
      <c r="G11" s="49" t="s">
        <v>13</v>
      </c>
      <c r="H11" s="40" t="s">
        <v>13</v>
      </c>
      <c r="I11" s="41"/>
      <c r="J11" s="58" t="str">
        <f>IF(G11="No Change","N/A",IF(G11="New Tag Required",Lookup!F:F,IF(G11="Remove Old Tag",Lookup!F:F,IF(G11="N/A","N/A",""))))</f>
        <v>N/A</v>
      </c>
      <c r="K11" s="59"/>
      <c r="L11" s="58"/>
      <c r="M11" s="58" t="str">
        <f>IF(H11="No Change","N/A",IF(H11="New Tag Required",Lookup!F:F,IF(H11="Remove Old Sign",Lookup!F:F,IF(H11="N/A","N/A",""))))</f>
        <v>N/A</v>
      </c>
      <c r="N11" s="59"/>
      <c r="O11" s="58"/>
    </row>
    <row r="12" spans="1:16" s="40" customFormat="1" x14ac:dyDescent="0.25">
      <c r="A12" s="62" t="s">
        <v>94</v>
      </c>
      <c r="B12" s="47" t="s">
        <v>77</v>
      </c>
      <c r="C12" s="41" t="s">
        <v>24</v>
      </c>
      <c r="D12" s="40" t="s">
        <v>5</v>
      </c>
      <c r="E12" s="49">
        <v>0</v>
      </c>
      <c r="F12" s="49">
        <v>415</v>
      </c>
      <c r="G12" s="49" t="s">
        <v>3</v>
      </c>
      <c r="H12" s="40" t="s">
        <v>18</v>
      </c>
      <c r="I12" s="41"/>
      <c r="J12" s="58">
        <f>IF(G12="No Change","N/A",IF(G12="New Tag Required",Lookup!F:F,IF(G12="Remove Old Tag",Lookup!F:F,IF(G12="N/A","N/A",""))))</f>
        <v>0</v>
      </c>
      <c r="K12" s="59"/>
      <c r="L12" s="58"/>
      <c r="M12" s="58" t="str">
        <f>IF(H12="No Change","N/A",IF(H12="New Tag Required",Lookup!F:F,IF(H12="Remove Old Sign",Lookup!F:F,IF(H12="N/A","N/A",""))))</f>
        <v/>
      </c>
      <c r="N12" s="59"/>
      <c r="O12" s="58"/>
    </row>
    <row r="13" spans="1:16" s="40" customFormat="1" x14ac:dyDescent="0.25">
      <c r="A13" s="62" t="s">
        <v>93</v>
      </c>
      <c r="B13" s="47" t="s">
        <v>77</v>
      </c>
      <c r="C13" s="41" t="s">
        <v>24</v>
      </c>
      <c r="D13" s="40" t="s">
        <v>5</v>
      </c>
      <c r="E13" s="49">
        <v>0</v>
      </c>
      <c r="F13" s="49">
        <v>415</v>
      </c>
      <c r="G13" s="49" t="s">
        <v>3</v>
      </c>
      <c r="H13" s="40" t="s">
        <v>18</v>
      </c>
      <c r="I13" s="41"/>
      <c r="J13" s="58">
        <f>IF(G13="No Change","N/A",IF(G13="New Tag Required",Lookup!F:F,IF(G13="Remove Old Tag",Lookup!F:F,IF(G13="N/A","N/A",""))))</f>
        <v>0</v>
      </c>
      <c r="K13" s="59"/>
      <c r="L13" s="58"/>
      <c r="M13" s="58" t="str">
        <f>IF(H13="No Change","N/A",IF(H13="New Tag Required",Lookup!F:F,IF(H13="Remove Old Sign",Lookup!F:F,IF(H13="N/A","N/A",""))))</f>
        <v/>
      </c>
      <c r="N13" s="59"/>
      <c r="O13" s="58"/>
    </row>
    <row r="14" spans="1:16" s="40" customFormat="1" x14ac:dyDescent="0.25">
      <c r="A14" s="62" t="s">
        <v>92</v>
      </c>
      <c r="B14" s="47" t="s">
        <v>77</v>
      </c>
      <c r="C14" s="41" t="s">
        <v>24</v>
      </c>
      <c r="D14" s="40" t="s">
        <v>5</v>
      </c>
      <c r="E14" s="49">
        <v>0</v>
      </c>
      <c r="F14" s="49">
        <v>397</v>
      </c>
      <c r="G14" s="49" t="s">
        <v>3</v>
      </c>
      <c r="H14" s="40" t="s">
        <v>18</v>
      </c>
      <c r="I14" s="41"/>
      <c r="J14" s="58">
        <f>IF(G14="No Change","N/A",IF(G14="New Tag Required",Lookup!F:F,IF(G14="Remove Old Tag",Lookup!F:F,IF(G14="N/A","N/A",""))))</f>
        <v>0</v>
      </c>
      <c r="K14" s="59"/>
      <c r="L14" s="58"/>
      <c r="M14" s="58" t="str">
        <f>IF(H14="No Change","N/A",IF(H14="New Tag Required",Lookup!F:F,IF(H14="Remove Old Sign",Lookup!F:F,IF(H14="N/A","N/A",""))))</f>
        <v/>
      </c>
      <c r="N14" s="59"/>
      <c r="O14" s="58"/>
    </row>
    <row r="15" spans="1:16" s="40" customFormat="1" x14ac:dyDescent="0.25">
      <c r="A15" s="62" t="s">
        <v>96</v>
      </c>
      <c r="B15" s="47" t="s">
        <v>77</v>
      </c>
      <c r="C15" s="41" t="s">
        <v>24</v>
      </c>
      <c r="D15" s="40" t="s">
        <v>5</v>
      </c>
      <c r="E15" s="49">
        <v>0</v>
      </c>
      <c r="F15" s="49">
        <v>521</v>
      </c>
      <c r="G15" s="49" t="s">
        <v>3</v>
      </c>
      <c r="H15" s="40" t="s">
        <v>18</v>
      </c>
      <c r="I15" s="41"/>
      <c r="J15" s="58">
        <f>IF(G15="No Change","N/A",IF(G15="New Tag Required",Lookup!F:F,IF(G15="Remove Old Tag",Lookup!F:F,IF(G15="N/A","N/A",""))))</f>
        <v>0</v>
      </c>
      <c r="K15" s="59"/>
      <c r="L15" s="58"/>
      <c r="M15" s="58" t="str">
        <f>IF(H15="No Change","N/A",IF(H15="New Tag Required",Lookup!F:F,IF(H15="Remove Old Sign",Lookup!F:F,IF(H15="N/A","N/A",""))))</f>
        <v/>
      </c>
      <c r="N15" s="59"/>
      <c r="O15" s="58"/>
    </row>
    <row r="16" spans="1:16" s="40" customFormat="1" x14ac:dyDescent="0.25">
      <c r="A16" s="55" t="s">
        <v>105</v>
      </c>
      <c r="B16" s="47" t="s">
        <v>77</v>
      </c>
      <c r="C16" s="11" t="s">
        <v>24</v>
      </c>
      <c r="D16" s="16" t="s">
        <v>5</v>
      </c>
      <c r="E16" s="30">
        <v>0</v>
      </c>
      <c r="F16" s="30">
        <v>139</v>
      </c>
      <c r="G16" s="30" t="s">
        <v>3</v>
      </c>
      <c r="H16" s="16" t="s">
        <v>18</v>
      </c>
      <c r="I16" s="41"/>
      <c r="J16" s="58">
        <f>IF(G16="No Change","N/A",IF(G16="New Tag Required",Lookup!F:F,IF(G16="Remove Old Tag",Lookup!F:F,IF(G16="N/A","N/A",""))))</f>
        <v>0</v>
      </c>
      <c r="K16" s="59"/>
      <c r="L16" s="58"/>
      <c r="M16" s="58" t="str">
        <f>IF(H16="No Change","N/A",IF(H16="New Tag Required",Lookup!F:F,IF(H16="Remove Old Sign",Lookup!F:F,IF(H16="N/A","N/A",""))))</f>
        <v/>
      </c>
      <c r="N16" s="63"/>
      <c r="O16" s="41"/>
    </row>
    <row r="17" spans="1:15" s="40" customFormat="1" x14ac:dyDescent="0.25">
      <c r="A17" s="55" t="s">
        <v>106</v>
      </c>
      <c r="B17" s="47" t="s">
        <v>77</v>
      </c>
      <c r="C17" s="11" t="s">
        <v>24</v>
      </c>
      <c r="D17" s="16" t="s">
        <v>5</v>
      </c>
      <c r="E17" s="30">
        <v>0</v>
      </c>
      <c r="F17" s="30">
        <v>141</v>
      </c>
      <c r="G17" s="30" t="s">
        <v>3</v>
      </c>
      <c r="H17" s="16" t="s">
        <v>18</v>
      </c>
      <c r="I17" s="41"/>
      <c r="J17" s="58">
        <f>IF(G17="No Change","N/A",IF(G17="New Tag Required",Lookup!F:F,IF(G17="Remove Old Tag",Lookup!F:F,IF(G17="N/A","N/A",""))))</f>
        <v>0</v>
      </c>
      <c r="K17" s="59"/>
      <c r="L17" s="58"/>
      <c r="M17" s="58" t="str">
        <f>IF(H17="No Change","N/A",IF(H17="New Tag Required",Lookup!F:F,IF(H17="Remove Old Sign",Lookup!F:F,IF(H17="N/A","N/A",""))))</f>
        <v/>
      </c>
      <c r="N17" s="63"/>
      <c r="O17" s="41"/>
    </row>
    <row r="18" spans="1:15" s="40" customFormat="1" x14ac:dyDescent="0.25">
      <c r="A18" s="55" t="s">
        <v>107</v>
      </c>
      <c r="B18" s="47" t="s">
        <v>77</v>
      </c>
      <c r="C18" s="11" t="s">
        <v>24</v>
      </c>
      <c r="D18" s="16" t="s">
        <v>5</v>
      </c>
      <c r="E18" s="30">
        <v>0</v>
      </c>
      <c r="F18" s="30">
        <v>120</v>
      </c>
      <c r="G18" s="30" t="s">
        <v>3</v>
      </c>
      <c r="H18" s="16" t="s">
        <v>18</v>
      </c>
      <c r="I18" s="41"/>
      <c r="J18" s="58">
        <f>IF(G18="No Change","N/A",IF(G18="New Tag Required",Lookup!F:F,IF(G18="Remove Old Tag",Lookup!F:F,IF(G18="N/A","N/A",""))))</f>
        <v>0</v>
      </c>
      <c r="K18" s="59"/>
      <c r="L18" s="58"/>
      <c r="M18" s="58" t="str">
        <f>IF(H18="No Change","N/A",IF(H18="New Tag Required",Lookup!F:F,IF(H18="Remove Old Sign",Lookup!F:F,IF(H18="N/A","N/A",""))))</f>
        <v/>
      </c>
      <c r="N18" s="63"/>
      <c r="O18" s="41"/>
    </row>
    <row r="19" spans="1:15" s="40" customFormat="1" x14ac:dyDescent="0.25">
      <c r="A19" s="55" t="s">
        <v>137</v>
      </c>
      <c r="B19" s="47" t="s">
        <v>77</v>
      </c>
      <c r="C19" s="11" t="s">
        <v>24</v>
      </c>
      <c r="D19" s="16" t="s">
        <v>5</v>
      </c>
      <c r="E19" s="30">
        <v>0</v>
      </c>
      <c r="F19" s="30">
        <v>151</v>
      </c>
      <c r="G19" s="30" t="s">
        <v>3</v>
      </c>
      <c r="H19" s="16" t="s">
        <v>18</v>
      </c>
      <c r="I19" s="41"/>
      <c r="J19" s="58">
        <f>IF(G19="No Change","N/A",IF(G19="New Tag Required",Lookup!F:F,IF(G19="Remove Old Tag",Lookup!F:F,IF(G19="N/A","N/A",""))))</f>
        <v>0</v>
      </c>
      <c r="K19" s="59"/>
      <c r="L19" s="58"/>
      <c r="M19" s="58" t="str">
        <f>IF(H19="No Change","N/A",IF(H19="New Tag Required",Lookup!F:F,IF(H19="Remove Old Sign",Lookup!F:F,IF(H19="N/A","N/A",""))))</f>
        <v/>
      </c>
      <c r="N19" s="63"/>
      <c r="O19" s="41"/>
    </row>
    <row r="20" spans="1:15" s="40" customFormat="1" x14ac:dyDescent="0.25">
      <c r="A20" s="62" t="s">
        <v>91</v>
      </c>
      <c r="B20" s="47" t="s">
        <v>77</v>
      </c>
      <c r="C20" s="41" t="s">
        <v>24</v>
      </c>
      <c r="D20" s="40" t="s">
        <v>5</v>
      </c>
      <c r="E20" s="49">
        <v>0</v>
      </c>
      <c r="F20" s="50">
        <v>114</v>
      </c>
      <c r="G20" s="49" t="s">
        <v>3</v>
      </c>
      <c r="H20" s="40" t="s">
        <v>18</v>
      </c>
      <c r="I20" s="41"/>
      <c r="J20" s="58">
        <f>IF(G20="No Change","N/A",IF(G20="New Tag Required",Lookup!F:F,IF(G20="Remove Old Tag",Lookup!F:F,IF(G20="N/A","N/A",""))))</f>
        <v>0</v>
      </c>
      <c r="K20" s="59"/>
      <c r="L20" s="58"/>
      <c r="M20" s="58" t="str">
        <f>IF(H20="No Change","N/A",IF(H20="New Tag Required",Lookup!F:F,IF(H20="Remove Old Sign",Lookup!F:F,IF(H20="N/A","N/A",""))))</f>
        <v/>
      </c>
      <c r="N20" s="63"/>
      <c r="O20" s="41"/>
    </row>
    <row r="21" spans="1:15" s="40" customFormat="1" x14ac:dyDescent="0.25">
      <c r="A21" s="55" t="s">
        <v>103</v>
      </c>
      <c r="B21" s="47" t="s">
        <v>77</v>
      </c>
      <c r="C21" s="11" t="s">
        <v>24</v>
      </c>
      <c r="D21" s="16" t="s">
        <v>5</v>
      </c>
      <c r="E21" s="30">
        <v>0</v>
      </c>
      <c r="F21" s="30">
        <v>561</v>
      </c>
      <c r="G21" s="30" t="s">
        <v>3</v>
      </c>
      <c r="H21" s="16" t="s">
        <v>18</v>
      </c>
      <c r="I21" s="41"/>
      <c r="J21" s="58">
        <f>IF(G21="No Change","N/A",IF(G21="New Tag Required",Lookup!F:F,IF(G21="Remove Old Tag",Lookup!F:F,IF(G21="N/A","N/A",""))))</f>
        <v>0</v>
      </c>
      <c r="K21" s="59"/>
      <c r="L21" s="58"/>
      <c r="M21" s="58" t="str">
        <f>IF(H21="No Change","N/A",IF(H21="New Tag Required",Lookup!F:F,IF(H21="Remove Old Sign",Lookup!F:F,IF(H21="N/A","N/A",""))))</f>
        <v/>
      </c>
      <c r="N21" s="63"/>
      <c r="O21" s="41"/>
    </row>
    <row r="22" spans="1:15" s="40" customFormat="1" x14ac:dyDescent="0.25">
      <c r="A22" s="55" t="s">
        <v>104</v>
      </c>
      <c r="B22" s="47" t="s">
        <v>77</v>
      </c>
      <c r="C22" s="11" t="s">
        <v>24</v>
      </c>
      <c r="D22" s="16" t="s">
        <v>5</v>
      </c>
      <c r="E22" s="30">
        <v>0</v>
      </c>
      <c r="F22" s="30">
        <v>248</v>
      </c>
      <c r="G22" s="30" t="s">
        <v>3</v>
      </c>
      <c r="H22" s="16" t="s">
        <v>18</v>
      </c>
      <c r="I22" s="41"/>
      <c r="J22" s="58">
        <f>IF(G22="No Change","N/A",IF(G22="New Tag Required",Lookup!F:F,IF(G22="Remove Old Tag",Lookup!F:F,IF(G22="N/A","N/A",""))))</f>
        <v>0</v>
      </c>
      <c r="K22" s="59"/>
      <c r="L22" s="58"/>
      <c r="M22" s="58" t="str">
        <f>IF(H22="No Change","N/A",IF(H22="New Tag Required",Lookup!F:F,IF(H22="Remove Old Sign",Lookup!F:F,IF(H22="N/A","N/A",""))))</f>
        <v/>
      </c>
      <c r="N22" s="63"/>
      <c r="O22" s="41"/>
    </row>
    <row r="23" spans="1:15" s="40" customFormat="1" x14ac:dyDescent="0.25">
      <c r="A23" s="62" t="s">
        <v>90</v>
      </c>
      <c r="B23" s="47" t="s">
        <v>77</v>
      </c>
      <c r="C23" s="41" t="s">
        <v>24</v>
      </c>
      <c r="D23" s="40" t="s">
        <v>5</v>
      </c>
      <c r="E23" s="49">
        <v>0</v>
      </c>
      <c r="F23" s="49">
        <v>172</v>
      </c>
      <c r="G23" s="49" t="s">
        <v>3</v>
      </c>
      <c r="H23" s="40" t="s">
        <v>18</v>
      </c>
      <c r="I23" s="41"/>
      <c r="J23" s="58">
        <f>IF(G23="No Change","N/A",IF(G23="New Tag Required",Lookup!F:F,IF(G23="Remove Old Tag",Lookup!F:F,IF(G23="N/A","N/A",""))))</f>
        <v>0</v>
      </c>
      <c r="K23" s="59"/>
      <c r="L23" s="58"/>
      <c r="M23" s="58" t="str">
        <f>IF(H23="No Change","N/A",IF(H23="New Tag Required",Lookup!F:F,IF(H23="Remove Old Sign",Lookup!F:F,IF(H23="N/A","N/A",""))))</f>
        <v/>
      </c>
      <c r="N23" s="63"/>
      <c r="O23" s="41"/>
    </row>
    <row r="24" spans="1:15" s="40" customFormat="1" x14ac:dyDescent="0.25">
      <c r="A24" s="55" t="s">
        <v>108</v>
      </c>
      <c r="B24" s="47" t="s">
        <v>77</v>
      </c>
      <c r="C24" s="11" t="s">
        <v>22</v>
      </c>
      <c r="D24" s="16" t="s">
        <v>5</v>
      </c>
      <c r="E24" s="30">
        <v>269</v>
      </c>
      <c r="F24" s="30">
        <v>249</v>
      </c>
      <c r="G24" s="30" t="s">
        <v>2</v>
      </c>
      <c r="H24" s="16" t="s">
        <v>2</v>
      </c>
      <c r="I24" s="41"/>
      <c r="J24" s="58" t="str">
        <f>IF(G24="No Change","N/A",IF(G24="New Tag Required",Lookup!F:F,IF(G24="Remove Old Tag",Lookup!F:F,IF(G24="N/A","N/A",""))))</f>
        <v>N/A</v>
      </c>
      <c r="K24" s="59"/>
      <c r="L24" s="58"/>
      <c r="M24" s="58" t="str">
        <f>IF(H24="No Change","N/A",IF(H24="New Tag Required",Lookup!F:F,IF(H24="Remove Old Sign",Lookup!F:F,IF(H24="N/A","N/A",""))))</f>
        <v>N/A</v>
      </c>
      <c r="N24" s="63"/>
      <c r="O24" s="41"/>
    </row>
    <row r="25" spans="1:15" s="40" customFormat="1" x14ac:dyDescent="0.25">
      <c r="A25" s="62" t="s">
        <v>85</v>
      </c>
      <c r="B25" s="47" t="s">
        <v>77</v>
      </c>
      <c r="C25" s="41" t="s">
        <v>49</v>
      </c>
      <c r="D25" s="40" t="s">
        <v>5</v>
      </c>
      <c r="E25" s="49">
        <v>920</v>
      </c>
      <c r="F25" s="49">
        <v>964</v>
      </c>
      <c r="G25" s="49" t="s">
        <v>2</v>
      </c>
      <c r="H25" s="40" t="s">
        <v>2</v>
      </c>
      <c r="I25" s="41"/>
      <c r="J25" s="58" t="str">
        <f>IF(G25="No Change","N/A",IF(G25="New Tag Required",Lookup!F:F,IF(G25="Remove Old Tag",Lookup!F:F,IF(G25="N/A","N/A",""))))</f>
        <v>N/A</v>
      </c>
      <c r="K25" s="59"/>
      <c r="L25" s="58"/>
      <c r="M25" s="58" t="str">
        <f>IF(H25="No Change","N/A",IF(H25="New Tag Required",Lookup!F:F,IF(H25="Remove Old Sign",Lookup!F:F,IF(H25="N/A","N/A",""))))</f>
        <v>N/A</v>
      </c>
      <c r="N25" s="64"/>
    </row>
    <row r="26" spans="1:15" s="40" customFormat="1" x14ac:dyDescent="0.25">
      <c r="A26" s="62" t="s">
        <v>89</v>
      </c>
      <c r="B26" s="47" t="s">
        <v>77</v>
      </c>
      <c r="C26" s="41" t="s">
        <v>22</v>
      </c>
      <c r="D26" s="40" t="s">
        <v>5</v>
      </c>
      <c r="E26" s="49">
        <v>61</v>
      </c>
      <c r="F26" s="49">
        <v>51</v>
      </c>
      <c r="G26" s="49" t="s">
        <v>2</v>
      </c>
      <c r="H26" s="40" t="s">
        <v>2</v>
      </c>
      <c r="I26" s="41"/>
      <c r="J26" s="58" t="str">
        <f>IF(G26="No Change","N/A",IF(G26="New Tag Required",Lookup!F:F,IF(G26="Remove Old Tag",Lookup!F:F,IF(G26="N/A","N/A",""))))</f>
        <v>N/A</v>
      </c>
      <c r="K26" s="59"/>
      <c r="L26" s="58"/>
      <c r="M26" s="58" t="str">
        <f>IF(H26="No Change","N/A",IF(H26="New Tag Required",Lookup!F:F,IF(H26="Remove Old Sign",Lookup!F:F,IF(H26="N/A","N/A",""))))</f>
        <v>N/A</v>
      </c>
      <c r="N26" s="64"/>
    </row>
    <row r="27" spans="1:15" s="40" customFormat="1" x14ac:dyDescent="0.25">
      <c r="A27" s="62" t="s">
        <v>88</v>
      </c>
      <c r="B27" s="47" t="s">
        <v>77</v>
      </c>
      <c r="C27" s="41" t="s">
        <v>28</v>
      </c>
      <c r="D27" s="40" t="s">
        <v>5</v>
      </c>
      <c r="E27" s="49">
        <v>5436</v>
      </c>
      <c r="F27" s="49">
        <v>1422</v>
      </c>
      <c r="G27" s="49" t="s">
        <v>3</v>
      </c>
      <c r="H27" s="40" t="s">
        <v>56</v>
      </c>
      <c r="I27" s="41"/>
      <c r="J27" s="58">
        <f>IF(G27="No Change","N/A",IF(G27="New Tag Required",Lookup!F:F,IF(G27="Remove Old Tag",Lookup!F:F,IF(G27="N/A","N/A",""))))</f>
        <v>0</v>
      </c>
      <c r="K27" s="59"/>
      <c r="L27" s="58"/>
      <c r="M27" s="58" t="str">
        <f>IF(H27="No Change","N/A",IF(H27="New Tag Required",Lookup!F:F,IF(H27="Remove Old Sign",Lookup!F:F,IF(H27="N/A","N/A",""))))</f>
        <v/>
      </c>
      <c r="N27" s="64"/>
    </row>
    <row r="28" spans="1:15" s="40" customFormat="1" x14ac:dyDescent="0.25">
      <c r="A28" s="48" t="s">
        <v>97</v>
      </c>
      <c r="B28" s="47" t="s">
        <v>77</v>
      </c>
      <c r="C28" s="41" t="s">
        <v>24</v>
      </c>
      <c r="D28" s="40" t="s">
        <v>5</v>
      </c>
      <c r="E28" s="49">
        <v>0</v>
      </c>
      <c r="F28" s="49">
        <v>139</v>
      </c>
      <c r="G28" s="49" t="s">
        <v>3</v>
      </c>
      <c r="H28" s="40" t="s">
        <v>18</v>
      </c>
      <c r="I28" s="41"/>
      <c r="J28" s="58">
        <f>IF(G28="No Change","N/A",IF(G28="New Tag Required",Lookup!F:F,IF(G28="Remove Old Tag",Lookup!F:F,IF(G28="N/A","N/A",""))))</f>
        <v>0</v>
      </c>
      <c r="K28" s="59"/>
      <c r="L28" s="58"/>
      <c r="M28" s="58" t="str">
        <f>IF(H28="No Change","N/A",IF(H28="New Tag Required",Lookup!F:F,IF(H28="Remove Old Sign",Lookup!F:F,IF(H28="N/A","N/A",""))))</f>
        <v/>
      </c>
      <c r="N28" s="64"/>
    </row>
    <row r="29" spans="1:15" x14ac:dyDescent="0.25">
      <c r="A29" s="48" t="s">
        <v>98</v>
      </c>
      <c r="B29" s="47" t="s">
        <v>77</v>
      </c>
      <c r="C29" s="41" t="s">
        <v>24</v>
      </c>
      <c r="D29" s="40" t="s">
        <v>5</v>
      </c>
      <c r="E29" s="49">
        <v>0</v>
      </c>
      <c r="F29" s="49">
        <v>141</v>
      </c>
      <c r="G29" s="49" t="s">
        <v>3</v>
      </c>
      <c r="H29" s="40" t="s">
        <v>18</v>
      </c>
      <c r="I29" s="41"/>
      <c r="J29" s="58">
        <f>IF(G29="No Change","N/A",IF(G29="New Tag Required",Lookup!F:F,IF(G29="Remove Old Tag",Lookup!F:F,IF(G29="N/A","N/A",""))))</f>
        <v>0</v>
      </c>
      <c r="K29" s="59"/>
      <c r="L29" s="58"/>
      <c r="M29" s="58" t="str">
        <f>IF(H29="No Change","N/A",IF(H29="New Tag Required",Lookup!F:F,IF(H29="Remove Old Sign",Lookup!F:F,IF(H29="N/A","N/A",""))))</f>
        <v/>
      </c>
      <c r="N29" s="32"/>
    </row>
    <row r="30" spans="1:15" x14ac:dyDescent="0.25">
      <c r="A30" s="48" t="s">
        <v>99</v>
      </c>
      <c r="B30" s="47" t="s">
        <v>77</v>
      </c>
      <c r="C30" s="41" t="s">
        <v>24</v>
      </c>
      <c r="D30" s="40" t="s">
        <v>5</v>
      </c>
      <c r="E30" s="49">
        <v>0</v>
      </c>
      <c r="F30" s="49">
        <v>120</v>
      </c>
      <c r="G30" s="49" t="s">
        <v>3</v>
      </c>
      <c r="H30" s="40" t="s">
        <v>18</v>
      </c>
      <c r="I30" s="41"/>
      <c r="J30" s="58">
        <f>IF(G30="No Change","N/A",IF(G30="New Tag Required",Lookup!F:F,IF(G30="Remove Old Tag",Lookup!F:F,IF(G30="N/A","N/A",""))))</f>
        <v>0</v>
      </c>
      <c r="K30" s="59"/>
      <c r="L30" s="58"/>
      <c r="M30" s="58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2" t="s">
        <v>86</v>
      </c>
      <c r="B31" s="47" t="s">
        <v>77</v>
      </c>
      <c r="C31" s="41" t="s">
        <v>24</v>
      </c>
      <c r="D31" s="40" t="s">
        <v>5</v>
      </c>
      <c r="E31" s="49">
        <v>0</v>
      </c>
      <c r="F31" s="49">
        <v>944</v>
      </c>
      <c r="G31" s="49" t="s">
        <v>3</v>
      </c>
      <c r="H31" s="40" t="s">
        <v>56</v>
      </c>
      <c r="I31" s="41"/>
      <c r="J31" s="58">
        <f>IF(G31="No Change","N/A",IF(G31="New Tag Required",Lookup!F:F,IF(G31="Remove Old Tag",Lookup!F:F,IF(G31="N/A","N/A",""))))</f>
        <v>0</v>
      </c>
      <c r="K31" s="59"/>
      <c r="L31" s="58"/>
      <c r="M31" s="58" t="str">
        <f>IF(H31="No Change","N/A",IF(H31="New Tag Required",Lookup!F:F,IF(H31="Remove Old Sign",Lookup!F:F,IF(H31="N/A","N/A",""))))</f>
        <v/>
      </c>
      <c r="N31" s="32"/>
    </row>
    <row r="32" spans="1:15" ht="21.75" customHeight="1" x14ac:dyDescent="0.25">
      <c r="A32" s="62" t="s">
        <v>81</v>
      </c>
      <c r="B32" s="47" t="s">
        <v>77</v>
      </c>
      <c r="C32" s="41" t="s">
        <v>24</v>
      </c>
      <c r="D32" s="40" t="s">
        <v>5</v>
      </c>
      <c r="E32" s="49">
        <v>0</v>
      </c>
      <c r="F32" s="49">
        <v>1660</v>
      </c>
      <c r="G32" s="49" t="s">
        <v>3</v>
      </c>
      <c r="H32" s="40" t="s">
        <v>18</v>
      </c>
      <c r="I32" s="41"/>
      <c r="J32" s="58">
        <f>IF(G32="No Change","N/A",IF(G32="New Tag Required",Lookup!F:F,IF(G32="Remove Old Tag",Lookup!F:F,IF(G32="N/A","N/A",""))))</f>
        <v>0</v>
      </c>
      <c r="K32" s="59"/>
      <c r="L32" s="58"/>
      <c r="M32" s="58" t="str">
        <f>IF(H32="No Change","N/A",IF(H32="New Tag Required",Lookup!F:F,IF(H32="Remove Old Sign",Lookup!F:F,IF(H32="N/A","N/A",""))))</f>
        <v/>
      </c>
      <c r="N32" s="32"/>
    </row>
    <row r="33" spans="1:13" ht="18" customHeight="1" x14ac:dyDescent="0.25">
      <c r="A33" s="62" t="s">
        <v>84</v>
      </c>
      <c r="B33" s="47" t="s">
        <v>77</v>
      </c>
      <c r="C33" s="41" t="s">
        <v>24</v>
      </c>
      <c r="D33" s="40" t="s">
        <v>5</v>
      </c>
      <c r="E33" s="49">
        <v>0</v>
      </c>
      <c r="F33" s="49">
        <v>150</v>
      </c>
      <c r="G33" s="49" t="s">
        <v>3</v>
      </c>
      <c r="H33" s="40" t="s">
        <v>18</v>
      </c>
      <c r="I33" s="41"/>
      <c r="J33" s="58">
        <f>IF(G33="No Change","N/A",IF(G33="New Tag Required",Lookup!F:F,IF(G33="Remove Old Tag",Lookup!F:F,IF(G33="N/A","N/A",""))))</f>
        <v>0</v>
      </c>
      <c r="K33" s="59"/>
      <c r="L33" s="58"/>
      <c r="M33" s="58" t="str">
        <f>IF(H33="No Change","N/A",IF(H33="New Tag Required",Lookup!F:F,IF(H33="Remove Old Sign",Lookup!F:F,IF(H33="N/A","N/A",""))))</f>
        <v/>
      </c>
    </row>
    <row r="34" spans="1:13" x14ac:dyDescent="0.25">
      <c r="A34" s="62" t="s">
        <v>83</v>
      </c>
      <c r="B34" s="47" t="s">
        <v>77</v>
      </c>
      <c r="C34" s="41" t="s">
        <v>24</v>
      </c>
      <c r="D34" s="40" t="s">
        <v>5</v>
      </c>
      <c r="E34" s="49">
        <v>0</v>
      </c>
      <c r="F34" s="49">
        <v>151</v>
      </c>
      <c r="G34" s="49" t="s">
        <v>3</v>
      </c>
      <c r="H34" s="40" t="s">
        <v>18</v>
      </c>
      <c r="I34" s="41"/>
      <c r="J34" s="58">
        <f>IF(G34="No Change","N/A",IF(G34="New Tag Required",Lookup!F:F,IF(G34="Remove Old Tag",Lookup!F:F,IF(G34="N/A","N/A",""))))</f>
        <v>0</v>
      </c>
      <c r="K34" s="59"/>
      <c r="L34" s="58"/>
      <c r="M34" s="58" t="str">
        <f>IF(H34="No Change","N/A",IF(H34="New Tag Required",Lookup!F:F,IF(H34="Remove Old Sign",Lookup!F:F,IF(H34="N/A","N/A",""))))</f>
        <v/>
      </c>
    </row>
    <row r="35" spans="1:13" x14ac:dyDescent="0.25">
      <c r="A35" s="62" t="s">
        <v>82</v>
      </c>
      <c r="B35" s="47" t="s">
        <v>77</v>
      </c>
      <c r="C35" s="41" t="s">
        <v>24</v>
      </c>
      <c r="D35" s="40" t="s">
        <v>5</v>
      </c>
      <c r="E35" s="49">
        <v>0</v>
      </c>
      <c r="F35" s="49">
        <v>121</v>
      </c>
      <c r="G35" s="49" t="s">
        <v>3</v>
      </c>
      <c r="H35" s="40" t="s">
        <v>18</v>
      </c>
      <c r="I35" s="41"/>
      <c r="J35" s="58">
        <f>IF(G35="No Change","N/A",IF(G35="New Tag Required",Lookup!F:F,IF(G35="Remove Old Tag",Lookup!F:F,IF(G35="N/A","N/A",""))))</f>
        <v>0</v>
      </c>
      <c r="K35" s="59"/>
      <c r="L35" s="58"/>
      <c r="M35" s="58" t="str">
        <f>IF(H35="No Change","N/A",IF(H35="New Tag Required",Lookup!F:F,IF(H35="Remove Old Sign",Lookup!F:F,IF(H35="N/A","N/A",""))))</f>
        <v/>
      </c>
    </row>
    <row r="36" spans="1:13" x14ac:dyDescent="0.25">
      <c r="A36" s="47" t="s">
        <v>79</v>
      </c>
      <c r="B36" s="47" t="s">
        <v>77</v>
      </c>
      <c r="C36" s="41" t="s">
        <v>24</v>
      </c>
      <c r="D36" s="40" t="s">
        <v>5</v>
      </c>
      <c r="E36" s="49">
        <v>0</v>
      </c>
      <c r="F36" s="49">
        <v>115</v>
      </c>
      <c r="G36" s="49" t="s">
        <v>3</v>
      </c>
      <c r="H36" s="40" t="s">
        <v>18</v>
      </c>
      <c r="I36" s="41"/>
      <c r="J36" s="58">
        <f>IF(G36="No Change","N/A",IF(G36="New Tag Required",Lookup!F:F,IF(G36="Remove Old Tag",Lookup!F:F,IF(G36="N/A","N/A",""))))</f>
        <v>0</v>
      </c>
      <c r="K36" s="59"/>
      <c r="L36" s="58"/>
      <c r="M36" s="58" t="str">
        <f>IF(H36="No Change","N/A",IF(H36="New Tag Required",Lookup!F:F,IF(H36="Remove Old Sign",Lookup!F:F,IF(H36="N/A","N/A",""))))</f>
        <v/>
      </c>
    </row>
    <row r="37" spans="1:13" x14ac:dyDescent="0.25">
      <c r="A37" s="60" t="s">
        <v>80</v>
      </c>
      <c r="B37" s="47" t="s">
        <v>77</v>
      </c>
      <c r="C37" s="41" t="s">
        <v>24</v>
      </c>
      <c r="D37" s="40" t="s">
        <v>5</v>
      </c>
      <c r="E37" s="61">
        <v>0</v>
      </c>
      <c r="F37" s="61">
        <v>82</v>
      </c>
      <c r="G37" s="49" t="s">
        <v>3</v>
      </c>
      <c r="H37" s="40" t="s">
        <v>18</v>
      </c>
      <c r="I37" s="41"/>
      <c r="J37" s="58">
        <f>IF(G37="No Change","N/A",IF(G37="New Tag Required",Lookup!F:F,IF(G37="Remove Old Tag",Lookup!F:F,IF(G37="N/A","N/A",""))))</f>
        <v>0</v>
      </c>
      <c r="K37" s="59"/>
      <c r="L37" s="58"/>
      <c r="M37" s="58" t="str">
        <f>IF(H37="No Change","N/A",IF(H37="New Tag Required",Lookup!F:F,IF(H37="Remove Old Sign",Lookup!F:F,IF(H37="N/A","N/A",""))))</f>
        <v/>
      </c>
    </row>
    <row r="38" spans="1:13" x14ac:dyDescent="0.25">
      <c r="A38" s="47" t="s">
        <v>78</v>
      </c>
      <c r="B38" s="47" t="s">
        <v>77</v>
      </c>
      <c r="C38" s="41" t="s">
        <v>24</v>
      </c>
      <c r="D38" s="40" t="s">
        <v>5</v>
      </c>
      <c r="E38" s="49">
        <v>0</v>
      </c>
      <c r="F38" s="49">
        <v>132</v>
      </c>
      <c r="G38" s="49" t="s">
        <v>3</v>
      </c>
      <c r="H38" s="40" t="s">
        <v>18</v>
      </c>
      <c r="I38" s="41"/>
      <c r="J38" s="58">
        <f>IF(G38="No Change","N/A",IF(G38="New Tag Required",Lookup!F:F,IF(G38="Remove Old Tag",Lookup!F:F,IF(G38="N/A","N/A",""))))</f>
        <v>0</v>
      </c>
      <c r="K38" s="59"/>
      <c r="L38" s="58"/>
      <c r="M38" s="58" t="str">
        <f>IF(H38="No Change","N/A",IF(H38="New Tag Required",Lookup!F:F,IF(H38="Remove Old Sign",Lookup!F:F,IF(H38="N/A","N/A",""))))</f>
        <v/>
      </c>
    </row>
    <row r="39" spans="1:13" ht="30" customHeight="1" x14ac:dyDescent="0.25">
      <c r="A39" s="55" t="s">
        <v>111</v>
      </c>
      <c r="B39" s="47" t="s">
        <v>110</v>
      </c>
      <c r="C39" s="11" t="s">
        <v>22</v>
      </c>
      <c r="D39" s="16" t="s">
        <v>5</v>
      </c>
      <c r="E39" s="30">
        <v>1195</v>
      </c>
      <c r="F39" s="30">
        <v>799</v>
      </c>
      <c r="G39" s="30" t="s">
        <v>2</v>
      </c>
      <c r="H39" s="16" t="s">
        <v>2</v>
      </c>
      <c r="I39" s="80" t="s">
        <v>112</v>
      </c>
      <c r="J39" s="58" t="str">
        <f>IF(G39="No Change","N/A",IF(G39="New Tag Required",Lookup!F:F,IF(G39="Remove Old Tag",Lookup!F:F,IF(G39="N/A","N/A",""))))</f>
        <v>N/A</v>
      </c>
      <c r="K39" s="59"/>
      <c r="L39" s="58"/>
      <c r="M39" s="58" t="str">
        <f>IF(H39="No Change","N/A",IF(H39="New Tag Required",Lookup!F:F,IF(H39="Remove Old Sign",Lookup!F:F,IF(H39="N/A","N/A",""))))</f>
        <v>N/A</v>
      </c>
    </row>
    <row r="40" spans="1:13" x14ac:dyDescent="0.25">
      <c r="A40" s="55" t="s">
        <v>109</v>
      </c>
      <c r="B40" s="47" t="s">
        <v>110</v>
      </c>
      <c r="C40" s="11" t="s">
        <v>22</v>
      </c>
      <c r="D40" s="16" t="s">
        <v>5</v>
      </c>
      <c r="E40" s="30">
        <v>1195</v>
      </c>
      <c r="F40" s="30">
        <v>420</v>
      </c>
      <c r="G40" s="30" t="s">
        <v>2</v>
      </c>
      <c r="H40" s="16" t="s">
        <v>2</v>
      </c>
      <c r="I40" s="80"/>
      <c r="J40" s="58" t="str">
        <f>IF(G40="No Change","N/A",IF(G40="New Tag Required",Lookup!F:F,IF(G40="Remove Old Tag",Lookup!F:F,IF(G40="N/A","N/A",""))))</f>
        <v>N/A</v>
      </c>
      <c r="K40" s="59"/>
      <c r="L40" s="58"/>
      <c r="M40" s="58" t="str">
        <f>IF(H40="No Change","N/A",IF(H40="New Tag Required",Lookup!F:F,IF(H40="Remove Old Sign",Lookup!F:F,IF(H40="N/A","N/A",""))))</f>
        <v>N/A</v>
      </c>
    </row>
    <row r="41" spans="1:13" x14ac:dyDescent="0.25">
      <c r="A41" s="55"/>
      <c r="B41" s="47"/>
      <c r="C41" s="11"/>
      <c r="E41" s="30"/>
      <c r="F41" s="30"/>
      <c r="G41" s="30"/>
    </row>
    <row r="42" spans="1:13" ht="15.75" thickBot="1" x14ac:dyDescent="0.3">
      <c r="A42" s="56"/>
      <c r="B42" s="47"/>
      <c r="C42" s="11"/>
      <c r="E42" s="30"/>
      <c r="F42" s="33"/>
      <c r="G42" s="30"/>
    </row>
    <row r="43" spans="1:13" ht="45" x14ac:dyDescent="0.25">
      <c r="A43" s="55"/>
      <c r="C43" s="11"/>
      <c r="E43" s="30"/>
      <c r="F43" s="30"/>
      <c r="G43" s="73" t="s">
        <v>45</v>
      </c>
      <c r="H43" s="74" t="s">
        <v>46</v>
      </c>
      <c r="J43" s="75" t="s">
        <v>40</v>
      </c>
      <c r="K43" s="10"/>
      <c r="L43" s="10"/>
      <c r="M43" s="75" t="s">
        <v>41</v>
      </c>
    </row>
    <row r="44" spans="1:13" ht="15.75" thickBot="1" x14ac:dyDescent="0.3">
      <c r="A44" s="55"/>
      <c r="C44" s="11"/>
      <c r="E44" s="30"/>
      <c r="F44" s="30"/>
      <c r="G44" s="14">
        <f>COUNTIF(G15:G43,"New Tag Required")</f>
        <v>21</v>
      </c>
      <c r="H44" s="13">
        <f>COUNTIF(H15:H43,"New Sign Required")</f>
        <v>19</v>
      </c>
      <c r="J44" s="12">
        <f>COUNTIF(J15:J43,"Installed")</f>
        <v>0</v>
      </c>
      <c r="K44" s="10"/>
      <c r="L44" s="10"/>
      <c r="M44" s="12">
        <f>COUNTIF(M15:M43,"Installed")</f>
        <v>0</v>
      </c>
    </row>
    <row r="45" spans="1:13" x14ac:dyDescent="0.25">
      <c r="A45" s="55"/>
      <c r="C45" s="11"/>
      <c r="E45" s="30"/>
      <c r="F45" s="30"/>
      <c r="G45" s="30"/>
    </row>
    <row r="46" spans="1:13" x14ac:dyDescent="0.25">
      <c r="A46" s="55"/>
      <c r="B46" s="47"/>
      <c r="C46" s="11"/>
      <c r="E46" s="30"/>
      <c r="F46" s="33"/>
      <c r="G46" s="30"/>
    </row>
    <row r="47" spans="1:13" x14ac:dyDescent="0.25">
      <c r="A47" s="57"/>
      <c r="B47" s="47"/>
      <c r="C47" s="11"/>
      <c r="E47" s="30"/>
      <c r="F47" s="30"/>
      <c r="G47" s="30"/>
    </row>
    <row r="48" spans="1:13" x14ac:dyDescent="0.25">
      <c r="A48" s="57"/>
      <c r="B48" s="47"/>
      <c r="C48" s="11"/>
      <c r="E48" s="30"/>
      <c r="F48" s="30"/>
      <c r="G48" s="30"/>
    </row>
    <row r="49" spans="1:7" x14ac:dyDescent="0.25">
      <c r="A49" s="57"/>
      <c r="B49" s="47"/>
      <c r="C49" s="11"/>
      <c r="E49" s="30"/>
      <c r="F49" s="30"/>
      <c r="G49" s="30"/>
    </row>
    <row r="50" spans="1:7" x14ac:dyDescent="0.25">
      <c r="A50" s="57"/>
      <c r="B50" s="47"/>
      <c r="C50" s="11"/>
      <c r="E50" s="30"/>
      <c r="F50" s="30"/>
      <c r="G50" s="30"/>
    </row>
    <row r="51" spans="1:7" x14ac:dyDescent="0.25">
      <c r="A51" s="57"/>
      <c r="B51" s="47"/>
      <c r="C51" s="11"/>
      <c r="E51" s="30"/>
      <c r="F51" s="31"/>
      <c r="G51" s="30"/>
    </row>
    <row r="52" spans="1:7" x14ac:dyDescent="0.25">
      <c r="A52" s="57"/>
      <c r="B52" s="47"/>
      <c r="C52" s="11"/>
      <c r="E52" s="30"/>
      <c r="F52" s="30"/>
      <c r="G52" s="30"/>
    </row>
    <row r="53" spans="1:7" x14ac:dyDescent="0.25">
      <c r="A53" s="57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8" x14ac:dyDescent="0.25">
      <c r="C81" s="11"/>
    </row>
    <row r="82" spans="3:8" x14ac:dyDescent="0.25">
      <c r="C82" s="11"/>
    </row>
    <row r="83" spans="3:8" x14ac:dyDescent="0.25">
      <c r="C83" s="11"/>
    </row>
    <row r="86" spans="3:8" ht="15.75" thickBot="1" x14ac:dyDescent="0.3"/>
    <row r="87" spans="3:8" x14ac:dyDescent="0.25">
      <c r="G87" s="73" t="s">
        <v>45</v>
      </c>
      <c r="H87" s="74" t="s">
        <v>46</v>
      </c>
    </row>
    <row r="88" spans="3:8" ht="15.75" thickBot="1" x14ac:dyDescent="0.3">
      <c r="G88" s="14">
        <f>COUNTIF(G6:G87,"New Tag Required")</f>
        <v>24</v>
      </c>
      <c r="H88" s="13">
        <f>COUNTIF(H6:H87,"New Sign Required")</f>
        <v>22</v>
      </c>
    </row>
    <row r="200" spans="3:3" x14ac:dyDescent="0.25">
      <c r="C200" s="16" t="s">
        <v>29</v>
      </c>
    </row>
  </sheetData>
  <sheetProtection formatCells="0" formatColumns="0" formatRows="0" insertRows="0" deleteRows="0"/>
  <sortState ref="A6:I39">
    <sortCondition ref="A6:A39"/>
  </sortState>
  <mergeCells count="3">
    <mergeCell ref="B1:C1"/>
    <mergeCell ref="B2:C2"/>
    <mergeCell ref="I39:I40"/>
  </mergeCells>
  <conditionalFormatting sqref="G39:G42 G10:G18 G20:G37 G46:G53">
    <cfRule type="containsText" dxfId="75" priority="140" operator="containsText" text="New Tag Required">
      <formula>NOT(ISERROR(SEARCH("New Tag Required",G10)))</formula>
    </cfRule>
  </conditionalFormatting>
  <conditionalFormatting sqref="D6 D8 D10:D18 D20:D42 D46:D99">
    <cfRule type="containsText" dxfId="74" priority="139" operator="containsText" text="Yes">
      <formula>NOT(ISERROR(SEARCH("Yes",D6)))</formula>
    </cfRule>
  </conditionalFormatting>
  <conditionalFormatting sqref="H200:H421 H89:H99 H10:H18 H20:H42 H46:H86">
    <cfRule type="containsText" dxfId="73" priority="127" operator="containsText" text="New Sign Required">
      <formula>NOT(ISERROR(SEARCH("New Sign Required",H10)))</formula>
    </cfRule>
  </conditionalFormatting>
  <conditionalFormatting sqref="G89:G99 G39:G42 G10:H18 G20:G37 H20:H38 G46:G86">
    <cfRule type="containsText" dxfId="72" priority="126" operator="containsText" text="Action Required">
      <formula>NOT(ISERROR(SEARCH("Action Required",G10)))</formula>
    </cfRule>
  </conditionalFormatting>
  <conditionalFormatting sqref="H89:H99 H39:H42 H46:H86">
    <cfRule type="containsText" dxfId="71" priority="125" operator="containsText" text="Action Required">
      <formula>NOT(ISERROR(SEARCH("Action Required",H39)))</formula>
    </cfRule>
  </conditionalFormatting>
  <conditionalFormatting sqref="G6 G38">
    <cfRule type="containsText" dxfId="70" priority="67" operator="containsText" text="New Tag Required">
      <formula>NOT(ISERROR(SEARCH("New Tag Required",G6)))</formula>
    </cfRule>
  </conditionalFormatting>
  <conditionalFormatting sqref="H6">
    <cfRule type="containsText" dxfId="69" priority="65" operator="containsText" text="New Sign Required">
      <formula>NOT(ISERROR(SEARCH("New Sign Required",H6)))</formula>
    </cfRule>
  </conditionalFormatting>
  <conditionalFormatting sqref="G6 G38">
    <cfRule type="containsText" dxfId="68" priority="64" operator="containsText" text="Action Required">
      <formula>NOT(ISERROR(SEARCH("Action Required",G6)))</formula>
    </cfRule>
  </conditionalFormatting>
  <conditionalFormatting sqref="H6">
    <cfRule type="containsText" dxfId="67" priority="63" operator="containsText" text="Action Required">
      <formula>NOT(ISERROR(SEARCH("Action Required",H6)))</formula>
    </cfRule>
  </conditionalFormatting>
  <conditionalFormatting sqref="G6">
    <cfRule type="containsText" dxfId="66" priority="62" operator="containsText" text="New Tag Required">
      <formula>NOT(ISERROR(SEARCH("New Tag Required",G6)))</formula>
    </cfRule>
  </conditionalFormatting>
  <conditionalFormatting sqref="D6">
    <cfRule type="containsText" dxfId="65" priority="61" operator="containsText" text="Yes">
      <formula>NOT(ISERROR(SEARCH("Yes",D6)))</formula>
    </cfRule>
  </conditionalFormatting>
  <conditionalFormatting sqref="G6">
    <cfRule type="containsText" dxfId="64" priority="60" operator="containsText" text="Action Required">
      <formula>NOT(ISERROR(SEARCH("Action Required",G6)))</formula>
    </cfRule>
  </conditionalFormatting>
  <conditionalFormatting sqref="D100:D199">
    <cfRule type="containsText" dxfId="63" priority="59" operator="containsText" text="Yes">
      <formula>NOT(ISERROR(SEARCH("Yes",D100)))</formula>
    </cfRule>
  </conditionalFormatting>
  <conditionalFormatting sqref="H100:H199">
    <cfRule type="containsText" dxfId="62" priority="58" operator="containsText" text="New Sign Required">
      <formula>NOT(ISERROR(SEARCH("New Sign Required",H100)))</formula>
    </cfRule>
  </conditionalFormatting>
  <conditionalFormatting sqref="G100:G199">
    <cfRule type="containsText" dxfId="61" priority="57" operator="containsText" text="Action Required">
      <formula>NOT(ISERROR(SEARCH("Action Required",G100)))</formula>
    </cfRule>
  </conditionalFormatting>
  <conditionalFormatting sqref="H100:H199">
    <cfRule type="containsText" dxfId="60" priority="56" operator="containsText" text="Action Required">
      <formula>NOT(ISERROR(SEARCH("Action Required",H100)))</formula>
    </cfRule>
  </conditionalFormatting>
  <conditionalFormatting sqref="D9">
    <cfRule type="containsText" dxfId="59" priority="53" operator="containsText" text="Yes">
      <formula>NOT(ISERROR(SEARCH("Yes",D9)))</formula>
    </cfRule>
  </conditionalFormatting>
  <conditionalFormatting sqref="D7">
    <cfRule type="containsText" dxfId="58" priority="42" operator="containsText" text="Yes">
      <formula>NOT(ISERROR(SEARCH("Yes",D7)))</formula>
    </cfRule>
  </conditionalFormatting>
  <conditionalFormatting sqref="G7">
    <cfRule type="containsText" dxfId="57" priority="41" operator="containsText" text="New Tag Required">
      <formula>NOT(ISERROR(SEARCH("New Tag Required",G7)))</formula>
    </cfRule>
  </conditionalFormatting>
  <conditionalFormatting sqref="H7">
    <cfRule type="containsText" dxfId="56" priority="40" operator="containsText" text="New Sign Required">
      <formula>NOT(ISERROR(SEARCH("New Sign Required",H7)))</formula>
    </cfRule>
  </conditionalFormatting>
  <conditionalFormatting sqref="G7">
    <cfRule type="containsText" dxfId="55" priority="39" operator="containsText" text="Action Required">
      <formula>NOT(ISERROR(SEARCH("Action Required",G7)))</formula>
    </cfRule>
  </conditionalFormatting>
  <conditionalFormatting sqref="H7">
    <cfRule type="containsText" dxfId="54" priority="38" operator="containsText" text="Action Required">
      <formula>NOT(ISERROR(SEARCH("Action Required",H7)))</formula>
    </cfRule>
  </conditionalFormatting>
  <conditionalFormatting sqref="G8">
    <cfRule type="containsText" dxfId="53" priority="37" operator="containsText" text="New Tag Required">
      <formula>NOT(ISERROR(SEARCH("New Tag Required",G8)))</formula>
    </cfRule>
  </conditionalFormatting>
  <conditionalFormatting sqref="H8">
    <cfRule type="containsText" dxfId="52" priority="36" operator="containsText" text="New Sign Required">
      <formula>NOT(ISERROR(SEARCH("New Sign Required",H8)))</formula>
    </cfRule>
  </conditionalFormatting>
  <conditionalFormatting sqref="G8">
    <cfRule type="containsText" dxfId="51" priority="35" operator="containsText" text="Action Required">
      <formula>NOT(ISERROR(SEARCH("Action Required",G8)))</formula>
    </cfRule>
  </conditionalFormatting>
  <conditionalFormatting sqref="H8">
    <cfRule type="containsText" dxfId="50" priority="34" operator="containsText" text="Action Required">
      <formula>NOT(ISERROR(SEARCH("Action Required",H8)))</formula>
    </cfRule>
  </conditionalFormatting>
  <conditionalFormatting sqref="J2:N2">
    <cfRule type="cellIs" dxfId="49" priority="33" operator="notEqual">
      <formula>0</formula>
    </cfRule>
  </conditionalFormatting>
  <conditionalFormatting sqref="J6:J40">
    <cfRule type="cellIs" dxfId="48" priority="32" operator="equal">
      <formula>0</formula>
    </cfRule>
  </conditionalFormatting>
  <conditionalFormatting sqref="M6:M40">
    <cfRule type="cellIs" dxfId="47" priority="31" operator="equal">
      <formula>0</formula>
    </cfRule>
  </conditionalFormatting>
  <conditionalFormatting sqref="J6:J40 M6:M40">
    <cfRule type="cellIs" dxfId="46" priority="28" operator="equal">
      <formula>"In Progress"</formula>
    </cfRule>
    <cfRule type="cellIs" dxfId="45" priority="29" operator="equal">
      <formula>"Log Issues"</formula>
    </cfRule>
    <cfRule type="cellIs" dxfId="44" priority="30" operator="equal">
      <formula>"N/A"</formula>
    </cfRule>
  </conditionalFormatting>
  <conditionalFormatting sqref="K6:L40">
    <cfRule type="expression" dxfId="43" priority="27">
      <formula>$J6="Log Issues"</formula>
    </cfRule>
  </conditionalFormatting>
  <conditionalFormatting sqref="N6:N15">
    <cfRule type="expression" dxfId="42" priority="26">
      <formula>$M6="Log Issues"</formula>
    </cfRule>
  </conditionalFormatting>
  <conditionalFormatting sqref="G9">
    <cfRule type="containsText" dxfId="41" priority="25" operator="containsText" text="New Tag Required">
      <formula>NOT(ISERROR(SEARCH("New Tag Required",G9)))</formula>
    </cfRule>
  </conditionalFormatting>
  <conditionalFormatting sqref="H9">
    <cfRule type="containsText" dxfId="40" priority="24" operator="containsText" text="New Sign Required">
      <formula>NOT(ISERROR(SEARCH("New Sign Required",H9)))</formula>
    </cfRule>
  </conditionalFormatting>
  <conditionalFormatting sqref="G9">
    <cfRule type="containsText" dxfId="39" priority="23" operator="containsText" text="Action Required">
      <formula>NOT(ISERROR(SEARCH("Action Required",G9)))</formula>
    </cfRule>
  </conditionalFormatting>
  <conditionalFormatting sqref="H9">
    <cfRule type="containsText" dxfId="38" priority="22" operator="containsText" text="Action Required">
      <formula>NOT(ISERROR(SEARCH("Action Required",H9)))</formula>
    </cfRule>
  </conditionalFormatting>
  <conditionalFormatting sqref="H1:H18 H20:H42 H46:H1048576">
    <cfRule type="containsText" dxfId="37" priority="20" operator="containsText" text="Remove Old Sign">
      <formula>NOT(ISERROR(SEARCH("Remove Old Sign",H1)))</formula>
    </cfRule>
    <cfRule type="containsText" dxfId="36" priority="21" operator="containsText" text="Move Sign to New Location">
      <formula>NOT(ISERROR(SEARCH("Move Sign to New Location",H1)))</formula>
    </cfRule>
  </conditionalFormatting>
  <conditionalFormatting sqref="G1:G18 G20:G42 G46:G1048576">
    <cfRule type="containsText" dxfId="35" priority="19" operator="containsText" text="Remove Old Tag">
      <formula>NOT(ISERROR(SEARCH("Remove Old Tag",G1)))</formula>
    </cfRule>
  </conditionalFormatting>
  <conditionalFormatting sqref="G19">
    <cfRule type="containsText" dxfId="34" priority="15" operator="containsText" text="New Tag Required">
      <formula>NOT(ISERROR(SEARCH("New Tag Required",G19)))</formula>
    </cfRule>
  </conditionalFormatting>
  <conditionalFormatting sqref="D19">
    <cfRule type="containsText" dxfId="33" priority="14" operator="containsText" text="Yes">
      <formula>NOT(ISERROR(SEARCH("Yes",D19)))</formula>
    </cfRule>
  </conditionalFormatting>
  <conditionalFormatting sqref="H19">
    <cfRule type="containsText" dxfId="32" priority="13" operator="containsText" text="New Sign Required">
      <formula>NOT(ISERROR(SEARCH("New Sign Required",H19)))</formula>
    </cfRule>
  </conditionalFormatting>
  <conditionalFormatting sqref="G19:H19">
    <cfRule type="containsText" dxfId="31" priority="12" operator="containsText" text="Action Required">
      <formula>NOT(ISERROR(SEARCH("Action Required",G19)))</formula>
    </cfRule>
  </conditionalFormatting>
  <conditionalFormatting sqref="H19">
    <cfRule type="containsText" dxfId="30" priority="10" operator="containsText" text="Remove Old Sign">
      <formula>NOT(ISERROR(SEARCH("Remove Old Sign",H19)))</formula>
    </cfRule>
    <cfRule type="containsText" dxfId="29" priority="11" operator="containsText" text="Move Sign to New Location">
      <formula>NOT(ISERROR(SEARCH("Move Sign to New Location",H19)))</formula>
    </cfRule>
  </conditionalFormatting>
  <conditionalFormatting sqref="G19">
    <cfRule type="containsText" dxfId="28" priority="9" operator="containsText" text="Remove Old Tag">
      <formula>NOT(ISERROR(SEARCH("Remove Old Tag",G19)))</formula>
    </cfRule>
  </conditionalFormatting>
  <conditionalFormatting sqref="G45">
    <cfRule type="containsText" dxfId="7" priority="8" operator="containsText" text="New Tag Required">
      <formula>NOT(ISERROR(SEARCH("New Tag Required",G45)))</formula>
    </cfRule>
  </conditionalFormatting>
  <conditionalFormatting sqref="D43:D45">
    <cfRule type="containsText" dxfId="6" priority="7" operator="containsText" text="Yes">
      <formula>NOT(ISERROR(SEARCH("Yes",D43)))</formula>
    </cfRule>
  </conditionalFormatting>
  <conditionalFormatting sqref="H45">
    <cfRule type="containsText" dxfId="5" priority="6" operator="containsText" text="New Sign Required">
      <formula>NOT(ISERROR(SEARCH("New Sign Required",H45)))</formula>
    </cfRule>
  </conditionalFormatting>
  <conditionalFormatting sqref="G45">
    <cfRule type="containsText" dxfId="4" priority="5" operator="containsText" text="Action Required">
      <formula>NOT(ISERROR(SEARCH("Action Required",G45)))</formula>
    </cfRule>
  </conditionalFormatting>
  <conditionalFormatting sqref="H45">
    <cfRule type="containsText" dxfId="3" priority="4" operator="containsText" text="Action Required">
      <formula>NOT(ISERROR(SEARCH("Action Required",H45)))</formula>
    </cfRule>
  </conditionalFormatting>
  <conditionalFormatting sqref="H43:H45">
    <cfRule type="containsText" dxfId="2" priority="2" operator="containsText" text="Remove Old Sign">
      <formula>NOT(ISERROR(SEARCH("Remove Old Sign",H43)))</formula>
    </cfRule>
    <cfRule type="containsText" dxfId="1" priority="3" operator="containsText" text="Move Sign to New Location">
      <formula>NOT(ISERROR(SEARCH("Move Sign to New Location",H43)))</formula>
    </cfRule>
  </conditionalFormatting>
  <conditionalFormatting sqref="G43:G45">
    <cfRule type="containsText" dxfId="0" priority="1" operator="containsText" text="Remove Old Tag">
      <formula>NOT(ISERROR(SEARCH("Remove Old Tag",G43)))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6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Lookup!$D$1:$D$4</xm:f>
          </x14:formula1>
          <xm:sqref>H89:H199 H32:H42 H46:H86</xm:sqref>
        </x14:dataValidation>
        <x14:dataValidation type="list" allowBlank="1" showInputMessage="1" showErrorMessage="1">
          <x14:formula1>
            <xm:f>Lookup!$A$1:$A$4</xm:f>
          </x14:formula1>
          <xm:sqref>G89:G199 G32:G42 G46:G86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G6:G31</xm:sqref>
        </x14:dataValidation>
        <x14:dataValidation type="list" allowBlank="1" showInputMessage="1" showErrorMessage="1">
          <x14:formula1>
            <xm:f>Lookup!$D$1:$D$10</xm:f>
          </x14:formula1>
          <xm:sqref>H6:H31</xm:sqref>
        </x14:dataValidation>
        <x14:dataValidation type="list" allowBlank="1" showInputMessage="1" showErrorMessage="1">
          <x14:formula1>
            <xm:f>Lookup!$F$1:$F$7</xm:f>
          </x14:formula1>
          <xm:sqref>J6:J40</xm:sqref>
        </x14:dataValidation>
        <x14:dataValidation type="list" allowBlank="1" showInputMessage="1" showErrorMessage="1">
          <x14:formula1>
            <xm:f>Lookup!$F$1:$F$8</xm:f>
          </x14:formula1>
          <xm:sqref>M6:M40</xm:sqref>
        </x14:dataValidation>
        <x14:dataValidation type="list" allowBlank="1" showInputMessage="1">
          <x14:formula1>
            <xm:f>Lookup!$E$1:$E$19</xm:f>
          </x14:formula1>
          <xm:sqref>C6:C42 C46:C199</xm:sqref>
        </x14:dataValidation>
        <x14:dataValidation type="list" allowBlank="1" showInputMessage="1">
          <x14:formula1>
            <xm:f>[DRAFT_KDU_BuildingID_yyymmdd.xlsx]Lookup!#REF!</xm:f>
          </x14:formula1>
          <xm:sqref>C43:C45</xm:sqref>
        </x14:dataValidation>
        <x14:dataValidation type="list" allowBlank="1" showInputMessage="1" showErrorMessage="1">
          <x14:formula1>
            <xm:f>[DRAFT_KDU_BuildingID_yyymmdd.xlsx]Lookup!#REF!</xm:f>
          </x14:formula1>
          <xm:sqref>G45</xm:sqref>
        </x14:dataValidation>
        <x14:dataValidation type="list" allowBlank="1" showInputMessage="1" showErrorMessage="1">
          <x14:formula1>
            <xm:f>[DRAFT_KDU_BuildingID_yyymmdd.xlsx]Lookup!#REF!</xm:f>
          </x14:formula1>
          <xm:sqref>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topLeftCell="A8" zoomScale="90" zoomScaleNormal="90" workbookViewId="0">
      <selection activeCell="C19" sqref="C19:C32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0602</v>
      </c>
      <c r="C1" s="38"/>
      <c r="D1" s="17" t="s">
        <v>10</v>
      </c>
      <c r="E1" s="39">
        <f>'KD Changes'!G1</f>
        <v>42563</v>
      </c>
    </row>
    <row r="2" spans="1:10" ht="15" customHeight="1" x14ac:dyDescent="0.25">
      <c r="A2" s="42" t="s">
        <v>8</v>
      </c>
      <c r="B2" s="43" t="str">
        <f>VLOOKUP(B1,[1]BuildingList!A:B,2,FALSE)</f>
        <v>Pavilion A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47" t="s">
        <v>113</v>
      </c>
      <c r="B6" s="41" t="s">
        <v>114</v>
      </c>
      <c r="C6" s="40" t="s">
        <v>65</v>
      </c>
      <c r="G6" s="29"/>
      <c r="H6" s="29"/>
      <c r="I6" s="40"/>
      <c r="J6" s="40"/>
    </row>
    <row r="7" spans="1:10" x14ac:dyDescent="0.25">
      <c r="A7" s="47" t="s">
        <v>115</v>
      </c>
      <c r="B7" s="41" t="s">
        <v>116</v>
      </c>
      <c r="C7" s="40" t="s">
        <v>64</v>
      </c>
      <c r="G7" s="29"/>
      <c r="H7" s="29"/>
      <c r="I7" s="40"/>
      <c r="J7" s="40"/>
    </row>
    <row r="8" spans="1:10" ht="15" customHeight="1" x14ac:dyDescent="0.25">
      <c r="A8" s="47" t="s">
        <v>117</v>
      </c>
      <c r="B8" s="41" t="s">
        <v>118</v>
      </c>
      <c r="C8" s="40" t="s">
        <v>64</v>
      </c>
      <c r="G8" s="29"/>
      <c r="H8" s="29"/>
      <c r="I8" s="40"/>
      <c r="J8" s="40"/>
    </row>
    <row r="9" spans="1:10" x14ac:dyDescent="0.25">
      <c r="A9" s="47" t="s">
        <v>119</v>
      </c>
      <c r="B9" s="41" t="s">
        <v>120</v>
      </c>
      <c r="C9" s="40" t="s">
        <v>64</v>
      </c>
      <c r="G9" s="29"/>
      <c r="H9" s="29"/>
      <c r="I9" s="40"/>
      <c r="J9" s="40"/>
    </row>
    <row r="10" spans="1:10" x14ac:dyDescent="0.25">
      <c r="A10" s="47" t="s">
        <v>121</v>
      </c>
      <c r="B10" s="41" t="s">
        <v>122</v>
      </c>
      <c r="C10" s="40" t="s">
        <v>64</v>
      </c>
      <c r="F10" s="49"/>
      <c r="G10" s="29"/>
      <c r="H10" s="29"/>
    </row>
    <row r="11" spans="1:10" x14ac:dyDescent="0.25">
      <c r="A11" s="47" t="s">
        <v>127</v>
      </c>
      <c r="B11" s="41" t="s">
        <v>128</v>
      </c>
      <c r="C11" s="40" t="s">
        <v>64</v>
      </c>
      <c r="F11" s="49"/>
      <c r="G11" s="29"/>
      <c r="H11" s="29"/>
    </row>
    <row r="12" spans="1:10" x14ac:dyDescent="0.25">
      <c r="A12" s="47" t="s">
        <v>129</v>
      </c>
      <c r="B12" s="41" t="s">
        <v>130</v>
      </c>
      <c r="C12" s="40" t="s">
        <v>64</v>
      </c>
      <c r="F12" s="49"/>
      <c r="G12" s="29"/>
      <c r="H12" s="29"/>
    </row>
    <row r="13" spans="1:10" x14ac:dyDescent="0.25">
      <c r="A13" s="47" t="s">
        <v>131</v>
      </c>
      <c r="B13" s="41" t="s">
        <v>132</v>
      </c>
      <c r="C13" s="40" t="s">
        <v>64</v>
      </c>
      <c r="F13" s="49"/>
      <c r="G13" s="29"/>
      <c r="H13" s="29"/>
    </row>
    <row r="14" spans="1:10" x14ac:dyDescent="0.25">
      <c r="A14" s="47" t="s">
        <v>138</v>
      </c>
      <c r="B14" s="41" t="s">
        <v>139</v>
      </c>
      <c r="C14" s="40" t="s">
        <v>64</v>
      </c>
      <c r="F14" s="49"/>
      <c r="G14" s="29"/>
      <c r="H14" s="29"/>
    </row>
    <row r="15" spans="1:10" x14ac:dyDescent="0.25">
      <c r="A15" s="47" t="s">
        <v>123</v>
      </c>
      <c r="B15" s="41" t="s">
        <v>124</v>
      </c>
      <c r="C15" s="40" t="s">
        <v>64</v>
      </c>
      <c r="F15" s="49"/>
      <c r="G15" s="29"/>
      <c r="H15" s="29"/>
    </row>
    <row r="16" spans="1:10" x14ac:dyDescent="0.25">
      <c r="A16" s="47" t="s">
        <v>125</v>
      </c>
      <c r="B16" s="41" t="s">
        <v>126</v>
      </c>
      <c r="C16" s="40" t="s">
        <v>64</v>
      </c>
      <c r="F16" s="49"/>
      <c r="G16" s="29"/>
      <c r="H16" s="29"/>
    </row>
    <row r="17" spans="1:8" x14ac:dyDescent="0.25">
      <c r="A17" s="47" t="s">
        <v>133</v>
      </c>
      <c r="B17" s="41" t="s">
        <v>135</v>
      </c>
      <c r="C17" s="40" t="s">
        <v>64</v>
      </c>
      <c r="F17" s="49"/>
      <c r="G17" s="29"/>
      <c r="H17" s="29"/>
    </row>
    <row r="18" spans="1:8" x14ac:dyDescent="0.25">
      <c r="A18" s="47" t="s">
        <v>134</v>
      </c>
      <c r="B18" s="41" t="s">
        <v>136</v>
      </c>
      <c r="C18" s="40" t="s">
        <v>64</v>
      </c>
      <c r="F18" s="49"/>
      <c r="G18" s="29"/>
      <c r="H18" s="29"/>
    </row>
    <row r="19" spans="1:8" x14ac:dyDescent="0.25">
      <c r="A19" s="76" t="s">
        <v>140</v>
      </c>
      <c r="B19" s="77" t="s">
        <v>141</v>
      </c>
      <c r="C19" s="40" t="s">
        <v>64</v>
      </c>
      <c r="F19" s="49"/>
      <c r="G19" s="29"/>
      <c r="H19" s="29"/>
    </row>
    <row r="20" spans="1:8" x14ac:dyDescent="0.25">
      <c r="A20" s="76" t="s">
        <v>142</v>
      </c>
      <c r="B20" s="77" t="s">
        <v>143</v>
      </c>
      <c r="C20" s="40" t="s">
        <v>64</v>
      </c>
      <c r="F20" s="49"/>
      <c r="G20" s="29"/>
      <c r="H20" s="29"/>
    </row>
    <row r="21" spans="1:8" x14ac:dyDescent="0.25">
      <c r="A21" s="76" t="s">
        <v>144</v>
      </c>
      <c r="B21" s="77" t="s">
        <v>151</v>
      </c>
      <c r="C21" s="40" t="s">
        <v>64</v>
      </c>
      <c r="F21" s="49"/>
      <c r="G21" s="29"/>
      <c r="H21" s="29"/>
    </row>
    <row r="22" spans="1:8" x14ac:dyDescent="0.25">
      <c r="A22" s="76" t="s">
        <v>145</v>
      </c>
      <c r="B22" s="77" t="s">
        <v>150</v>
      </c>
      <c r="C22" s="40" t="s">
        <v>64</v>
      </c>
      <c r="F22" s="49"/>
      <c r="G22" s="29"/>
      <c r="H22" s="29"/>
    </row>
    <row r="23" spans="1:8" x14ac:dyDescent="0.25">
      <c r="A23" s="76" t="s">
        <v>146</v>
      </c>
      <c r="B23" s="77" t="s">
        <v>149</v>
      </c>
      <c r="C23" s="40" t="s">
        <v>64</v>
      </c>
      <c r="F23" s="49"/>
      <c r="G23" s="29"/>
      <c r="H23" s="29"/>
    </row>
    <row r="24" spans="1:8" x14ac:dyDescent="0.25">
      <c r="A24" s="76" t="s">
        <v>147</v>
      </c>
      <c r="B24" s="77" t="s">
        <v>148</v>
      </c>
      <c r="C24" s="40" t="s">
        <v>64</v>
      </c>
      <c r="F24" s="50"/>
      <c r="G24" s="29"/>
      <c r="H24" s="29"/>
    </row>
    <row r="25" spans="1:8" x14ac:dyDescent="0.25">
      <c r="A25" s="76" t="s">
        <v>152</v>
      </c>
      <c r="B25" s="77" t="s">
        <v>153</v>
      </c>
      <c r="C25" s="40" t="s">
        <v>64</v>
      </c>
      <c r="F25" s="49"/>
      <c r="G25" s="29"/>
      <c r="H25" s="29"/>
    </row>
    <row r="26" spans="1:8" x14ac:dyDescent="0.25">
      <c r="A26" s="76" t="s">
        <v>156</v>
      </c>
      <c r="B26" s="77" t="s">
        <v>162</v>
      </c>
      <c r="C26" s="40" t="s">
        <v>64</v>
      </c>
      <c r="F26" s="49"/>
      <c r="G26" s="29"/>
      <c r="H26" s="29"/>
    </row>
    <row r="27" spans="1:8" x14ac:dyDescent="0.25">
      <c r="A27" s="76" t="s">
        <v>157</v>
      </c>
      <c r="B27" s="77" t="s">
        <v>163</v>
      </c>
      <c r="C27" s="40" t="s">
        <v>64</v>
      </c>
      <c r="F27" s="49"/>
      <c r="G27" s="29"/>
      <c r="H27" s="29"/>
    </row>
    <row r="28" spans="1:8" x14ac:dyDescent="0.25">
      <c r="A28" s="76" t="s">
        <v>158</v>
      </c>
      <c r="B28" s="77" t="s">
        <v>164</v>
      </c>
      <c r="C28" s="40" t="s">
        <v>64</v>
      </c>
      <c r="F28" s="49"/>
      <c r="G28" s="29"/>
      <c r="H28" s="29"/>
    </row>
    <row r="29" spans="1:8" x14ac:dyDescent="0.25">
      <c r="A29" s="76" t="s">
        <v>159</v>
      </c>
      <c r="B29" s="77" t="s">
        <v>165</v>
      </c>
      <c r="C29" s="40" t="s">
        <v>64</v>
      </c>
      <c r="F29" s="49"/>
      <c r="G29" s="29"/>
      <c r="H29" s="29"/>
    </row>
    <row r="30" spans="1:8" x14ac:dyDescent="0.25">
      <c r="A30" s="76" t="s">
        <v>160</v>
      </c>
      <c r="B30" s="77" t="s">
        <v>166</v>
      </c>
      <c r="C30" s="40" t="s">
        <v>64</v>
      </c>
      <c r="F30" s="49"/>
      <c r="G30" s="29"/>
      <c r="H30" s="29"/>
    </row>
    <row r="31" spans="1:8" x14ac:dyDescent="0.25">
      <c r="A31" s="76" t="s">
        <v>161</v>
      </c>
      <c r="B31" s="77" t="s">
        <v>167</v>
      </c>
      <c r="C31" s="40" t="s">
        <v>64</v>
      </c>
      <c r="F31" s="49"/>
      <c r="G31" s="29"/>
      <c r="H31" s="29"/>
    </row>
    <row r="32" spans="1:8" x14ac:dyDescent="0.25">
      <c r="A32" s="76" t="s">
        <v>154</v>
      </c>
      <c r="B32" s="77" t="s">
        <v>155</v>
      </c>
      <c r="C32" s="40" t="s">
        <v>64</v>
      </c>
      <c r="F32" s="49"/>
      <c r="G32" s="29"/>
      <c r="H32" s="29"/>
    </row>
    <row r="33" spans="1:8" x14ac:dyDescent="0.25">
      <c r="A33" s="40"/>
      <c r="B33" s="40"/>
      <c r="F33" s="49"/>
      <c r="G33" s="29"/>
      <c r="H33" s="29"/>
    </row>
    <row r="34" spans="1:8" x14ac:dyDescent="0.25">
      <c r="A34" s="40"/>
      <c r="B34" s="40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29"/>
      <c r="H39" s="29"/>
    </row>
    <row r="40" spans="1:8" x14ac:dyDescent="0.25">
      <c r="A40" s="48"/>
      <c r="E40" s="49"/>
      <c r="F40" s="49"/>
      <c r="G40" s="29"/>
      <c r="H40" s="29"/>
    </row>
    <row r="41" spans="1:8" x14ac:dyDescent="0.25">
      <c r="A41" s="48"/>
      <c r="E41" s="49"/>
      <c r="F41" s="49"/>
      <c r="G41" s="29"/>
      <c r="H41" s="29"/>
    </row>
    <row r="42" spans="1:8" x14ac:dyDescent="0.25">
      <c r="A42" s="48"/>
      <c r="E42" s="49"/>
      <c r="F42" s="49"/>
      <c r="G42" s="49"/>
    </row>
    <row r="43" spans="1:8" x14ac:dyDescent="0.25">
      <c r="A43" s="48"/>
      <c r="E43" s="49"/>
      <c r="F43" s="49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51"/>
      <c r="E45" s="49"/>
      <c r="F45" s="52"/>
      <c r="G45" s="49"/>
    </row>
    <row r="46" spans="1:8" x14ac:dyDescent="0.25">
      <c r="A46" s="51"/>
      <c r="E46" s="49"/>
      <c r="F46" s="53"/>
      <c r="G46" s="49"/>
    </row>
    <row r="47" spans="1:8" x14ac:dyDescent="0.25">
      <c r="A47" s="51"/>
      <c r="E47" s="49"/>
      <c r="F47" s="52"/>
      <c r="G47" s="49"/>
    </row>
    <row r="48" spans="1:8" x14ac:dyDescent="0.25">
      <c r="A48" s="48"/>
      <c r="E48" s="49"/>
      <c r="F48" s="52"/>
      <c r="G48" s="49"/>
    </row>
    <row r="49" spans="1:7" x14ac:dyDescent="0.25">
      <c r="A49" s="48"/>
      <c r="E49" s="49"/>
      <c r="F49" s="49"/>
      <c r="G49" s="49"/>
    </row>
    <row r="50" spans="1:7" x14ac:dyDescent="0.25">
      <c r="A50" s="54"/>
      <c r="E50" s="49"/>
      <c r="F50" s="49"/>
      <c r="G50" s="49"/>
    </row>
    <row r="51" spans="1:7" x14ac:dyDescent="0.25">
      <c r="A51" s="54"/>
      <c r="E51" s="49"/>
      <c r="F51" s="49"/>
      <c r="G51" s="49"/>
    </row>
    <row r="52" spans="1:7" x14ac:dyDescent="0.25">
      <c r="A52" s="54"/>
      <c r="E52" s="49"/>
      <c r="F52" s="49"/>
      <c r="G52" s="49"/>
    </row>
    <row r="53" spans="1:7" x14ac:dyDescent="0.25">
      <c r="A53" s="54"/>
      <c r="C53" s="41"/>
      <c r="E53" s="49"/>
      <c r="F53" s="50"/>
      <c r="G53" s="49"/>
    </row>
    <row r="54" spans="1:7" x14ac:dyDescent="0.25">
      <c r="A54" s="54"/>
      <c r="C54" s="41"/>
      <c r="E54" s="49"/>
      <c r="F54" s="49"/>
      <c r="G54" s="49"/>
    </row>
    <row r="55" spans="1:7" x14ac:dyDescent="0.25">
      <c r="A55" s="54"/>
      <c r="C55" s="41"/>
      <c r="E55" s="49"/>
      <c r="F55" s="49"/>
      <c r="G55" s="49"/>
    </row>
    <row r="56" spans="1:7" x14ac:dyDescent="0.25">
      <c r="A56" s="54"/>
      <c r="C56" s="41"/>
      <c r="E56" s="49"/>
      <c r="F56" s="49"/>
      <c r="G56" s="49"/>
    </row>
    <row r="57" spans="1:7" x14ac:dyDescent="0.25">
      <c r="A57" s="48"/>
      <c r="C57" s="41"/>
    </row>
    <row r="58" spans="1:7" x14ac:dyDescent="0.25">
      <c r="A58" s="48"/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83" spans="3:3" x14ac:dyDescent="0.25">
      <c r="C83" s="41"/>
    </row>
    <row r="84" spans="3:3" x14ac:dyDescent="0.25">
      <c r="C84" s="41"/>
    </row>
    <row r="85" spans="3:3" x14ac:dyDescent="0.25">
      <c r="C85" s="41"/>
    </row>
    <row r="202" spans="3:3" x14ac:dyDescent="0.25">
      <c r="C202" s="40" t="s">
        <v>29</v>
      </c>
    </row>
  </sheetData>
  <sheetProtection insertRows="0" deleteRows="0" selectLockedCells="1"/>
  <conditionalFormatting sqref="G42:G55">
    <cfRule type="containsText" dxfId="27" priority="16" operator="containsText" text="New Tag Required">
      <formula>NOT(ISERROR(SEARCH("New Tag Required",G42)))</formula>
    </cfRule>
  </conditionalFormatting>
  <conditionalFormatting sqref="D52:D101">
    <cfRule type="containsText" dxfId="26" priority="15" operator="containsText" text="Yes">
      <formula>NOT(ISERROR(SEARCH("Yes",D52)))</formula>
    </cfRule>
  </conditionalFormatting>
  <conditionalFormatting sqref="H42:H101 H202:H423">
    <cfRule type="containsText" dxfId="25" priority="14" operator="containsText" text="New Sign Required">
      <formula>NOT(ISERROR(SEARCH("New Sign Required",H42)))</formula>
    </cfRule>
  </conditionalFormatting>
  <conditionalFormatting sqref="G42:G101">
    <cfRule type="containsText" dxfId="24" priority="13" operator="containsText" text="Action Required">
      <formula>NOT(ISERROR(SEARCH("Action Required",G42)))</formula>
    </cfRule>
  </conditionalFormatting>
  <conditionalFormatting sqref="H42:H101">
    <cfRule type="containsText" dxfId="23" priority="12" operator="containsText" text="Action Required">
      <formula>NOT(ISERROR(SEARCH("Action Required",H42)))</formula>
    </cfRule>
  </conditionalFormatting>
  <conditionalFormatting sqref="D102:D201">
    <cfRule type="containsText" dxfId="22" priority="7" operator="containsText" text="Yes">
      <formula>NOT(ISERROR(SEARCH("Yes",D102)))</formula>
    </cfRule>
  </conditionalFormatting>
  <conditionalFormatting sqref="H102:H201">
    <cfRule type="containsText" dxfId="21" priority="6" operator="containsText" text="New Sign Required">
      <formula>NOT(ISERROR(SEARCH("New Sign Required",H102)))</formula>
    </cfRule>
  </conditionalFormatting>
  <conditionalFormatting sqref="G102:G201">
    <cfRule type="containsText" dxfId="20" priority="5" operator="containsText" text="Action Required">
      <formula>NOT(ISERROR(SEARCH("Action Required",G102)))</formula>
    </cfRule>
  </conditionalFormatting>
  <conditionalFormatting sqref="H102:H201">
    <cfRule type="containsText" dxfId="19" priority="4" operator="containsText" text="Action Required">
      <formula>NOT(ISERROR(SEARCH("Action Required",H102)))</formula>
    </cfRule>
  </conditionalFormatting>
  <conditionalFormatting sqref="H1:H4 H42:H1048576 G5:G41">
    <cfRule type="containsText" dxfId="18" priority="2" operator="containsText" text="Remove Old Sign">
      <formula>NOT(ISERROR(SEARCH("Remove Old Sign",G1)))</formula>
    </cfRule>
    <cfRule type="containsText" dxfId="17" priority="3" operator="containsText" text="Move Sign to New Location">
      <formula>NOT(ISERROR(SEARCH("Move Sign to New Location",G1)))</formula>
    </cfRule>
  </conditionalFormatting>
  <conditionalFormatting sqref="G42:G1048576 F5:F9 G3:G4 E1:E2">
    <cfRule type="containsText" dxfId="16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2:D76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C53:C201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G42:H201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1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2016-07-25T15:52:50Z</dcterms:modified>
</cp:coreProperties>
</file>