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<sst xmlns="http://schemas.openxmlformats.org/spreadsheetml/2006/main" count="130" uniqueCount="90">
  <si>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</si>
  <si>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</si>
  <si>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</si>
  <si>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</si>
  <si>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</si>
  <si>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</si>
  <si>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</si>
  <si>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</si>
  <si>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</si>
  <si>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</si>
  <si>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</si>
  <si>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</si>
  <si>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</si>
  <si>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</si>
  <si>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</si>
  <si>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</si>
  <si>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</si>
  <si>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</si>
  <si>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</si>
  <si>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</si>
  <si>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</si>
  <si>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</si>
  <si>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</si>
  <si>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</si>
  <si>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</si>
  <si>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</si>
  <si>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</si>
  <si>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</si>
  <si>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</si>
  <si>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</si>
  <si>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</si>
  <si>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</si>
  <si>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</si>
  <si>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</si>
  <si>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</si>
  <si>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</si>
  <si>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</si>
  <si>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</si>
  <si>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</si>
  <si>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</si>
  <si>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</si>
  <si>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</si>
  <si>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</si>
  <si>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</si>
  <si>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</si>
  <si>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</si>
  <si>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</si>
  <si>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</si>
  <si>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</si>
  <si>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</si>
  <si>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</si>
  <si>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</si>
  <si>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</si>
  <si>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</si>
  <si>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</si>
  <si>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</si>
  <si>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</si>
  <si>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</si>
  <si>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</si>
  <si>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</si>
  <si>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</si>
  <si>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</si>
  <si>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</si>
  <si>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</si>
  <si>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</si>
  <si>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</si>
  <si>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</si>
  <si>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</si>
  <si>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</si>
  <si>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</si>
  <si>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</si>
  <si>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</si>
  <si>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</si>
  <si>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</si>
  <si>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</si>
  <si>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0602</t>
  </si>
  <si>
    <t>00</t>
  </si>
  <si>
    <t>A00312</t>
  </si>
  <si>
    <t>A00313</t>
  </si>
  <si>
    <t>A00314</t>
  </si>
  <si>
    <t>A00330</t>
  </si>
  <si>
    <t>A00332</t>
  </si>
  <si>
    <t>renovation removed a door</t>
  </si>
  <si>
    <t>Add Doors and Workstation</t>
  </si>
  <si>
    <t>new room number in Ebars</t>
  </si>
  <si>
    <t>LX-0602-00-A00313</t>
  </si>
  <si>
    <t>PAVILION A - ROOM A00313</t>
  </si>
  <si>
    <t>LX-0602-00-A00314</t>
  </si>
  <si>
    <t>PAVILION A - ROOM A00314</t>
  </si>
  <si>
    <t>Room A00312 was divided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</si>
</sst>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Normal="100" workbookViewId="0">
      <selection activeCell="H16" sqref="H1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5" t="s">
        <v>7</v>
      </c>
      <c r="B1" s="76" t="s">
        <v>75</v>
      </c>
      <c r="C1" s="76"/>
      <c r="F1" s="67" t="s">
        <v>10</v>
      </c>
      <c r="G1" s="18">
        <v>42461</v>
      </c>
      <c r="J1" s="69" t="s">
        <v>34</v>
      </c>
      <c r="K1" s="69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6" t="s">
        <v>8</v>
      </c>
      <c r="B2" s="77" t="str">
        <f>VLOOKUP(B1,BuildingList!A:B,2,FALSE)</f>
        <v>Pavilion A</v>
      </c>
      <c r="C2" s="77"/>
      <c r="F2" s="68" t="s">
        <v>12</v>
      </c>
      <c r="G2" s="22" t="s">
        <v>60</v>
      </c>
      <c r="J2" s="15">
        <f>G35-J35</f>
        <v>4</v>
      </c>
      <c r="K2" s="15">
        <f>H35-M35</f>
        <v>3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37</v>
      </c>
      <c r="K5" s="72" t="s">
        <v>38</v>
      </c>
      <c r="L5" s="72" t="s">
        <v>39</v>
      </c>
      <c r="M5" s="72" t="s">
        <v>40</v>
      </c>
      <c r="N5" s="72" t="s">
        <v>38</v>
      </c>
      <c r="O5" s="72" t="s">
        <v>39</v>
      </c>
    </row>
    <row r="6" spans="1:16" s="41" customFormat="1" ht="15" thickTop="1" x14ac:dyDescent="0.3">
      <c r="A6" s="48" t="s">
        <v>77</v>
      </c>
      <c r="B6" s="48" t="s">
        <v>76</v>
      </c>
      <c r="C6" s="42" t="s">
        <v>22</v>
      </c>
      <c r="D6" s="41" t="s">
        <v>5</v>
      </c>
      <c r="E6" s="50">
        <v>451</v>
      </c>
      <c r="F6" s="50">
        <v>142</v>
      </c>
      <c r="G6" s="50" t="s">
        <v>3</v>
      </c>
      <c r="H6" s="41" t="s">
        <v>18</v>
      </c>
      <c r="I6" s="42"/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 t="s">
        <v>78</v>
      </c>
      <c r="B7" s="48" t="s">
        <v>76</v>
      </c>
      <c r="C7" s="42" t="s">
        <v>24</v>
      </c>
      <c r="D7" s="41" t="s">
        <v>5</v>
      </c>
      <c r="E7" s="50">
        <v>0</v>
      </c>
      <c r="F7" s="50">
        <v>145</v>
      </c>
      <c r="G7" s="50" t="s">
        <v>3</v>
      </c>
      <c r="H7" s="41" t="s">
        <v>18</v>
      </c>
      <c r="I7" s="42" t="s">
        <v>84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 t="s">
        <v>79</v>
      </c>
      <c r="B8" s="48" t="s">
        <v>76</v>
      </c>
      <c r="C8" s="42" t="s">
        <v>24</v>
      </c>
      <c r="D8" s="41" t="s">
        <v>5</v>
      </c>
      <c r="E8" s="50">
        <v>0</v>
      </c>
      <c r="F8" s="50">
        <v>146</v>
      </c>
      <c r="G8" s="50" t="s">
        <v>3</v>
      </c>
      <c r="H8" s="41" t="s">
        <v>18</v>
      </c>
      <c r="I8" s="42" t="s">
        <v>84</v>
      </c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48" t="s">
        <v>80</v>
      </c>
      <c r="B9" s="48" t="s">
        <v>76</v>
      </c>
      <c r="C9" s="42" t="s">
        <v>83</v>
      </c>
      <c r="D9" s="41" t="s">
        <v>5</v>
      </c>
      <c r="E9" s="61">
        <v>478</v>
      </c>
      <c r="F9" s="61">
        <v>483</v>
      </c>
      <c r="G9" s="50" t="s">
        <v>3</v>
      </c>
      <c r="H9" s="41" t="s">
        <v>13</v>
      </c>
      <c r="I9" s="42"/>
      <c r="J9" s="59">
        <f>IF(G9="No Change","N/A",IF(G9="New Tag Required",Lookup!F:F,IF(G9="Remove Old Tag",Lookup!F:F,IF(G9="N/A","N/A",""))))</f>
        <v>0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3">
      <c r="A10" s="48" t="s">
        <v>81</v>
      </c>
      <c r="B10" s="48" t="s">
        <v>76</v>
      </c>
      <c r="C10" s="42" t="s">
        <v>32</v>
      </c>
      <c r="D10" s="41" t="s">
        <v>6</v>
      </c>
      <c r="E10" s="50">
        <v>548</v>
      </c>
      <c r="F10" s="50"/>
      <c r="G10" s="50" t="s">
        <v>54</v>
      </c>
      <c r="H10" s="41" t="s">
        <v>55</v>
      </c>
      <c r="I10" s="42" t="s">
        <v>82</v>
      </c>
      <c r="J10" s="59">
        <f>IF(G10="No Change","N/A",IF(G10="New Tag Required",Lookup!F:F,IF(G10="Remove Old Tag",Lookup!F:F,IF(G10="N/A","N/A",""))))</f>
        <v>0</v>
      </c>
      <c r="K10" s="60"/>
      <c r="L10" s="59"/>
      <c r="M10" s="59">
        <f>IF(H10="No Change","N/A",IF(H10="New Tag Required",Lookup!F:F,IF(H10="Remove Old Sign",Lookup!F:F,IF(H10="N/A","N/A",""))))</f>
        <v>0</v>
      </c>
      <c r="N10" s="60"/>
      <c r="O10" s="59"/>
    </row>
    <row r="11" spans="1:16" s="41" customFormat="1" x14ac:dyDescent="0.3">
      <c r="A11" s="48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2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2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2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2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2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3">
      <c r="A17" s="62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3">
      <c r="A18" s="62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s="41" customFormat="1" x14ac:dyDescent="0.3">
      <c r="A19" s="62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L19" s="42"/>
      <c r="M19" s="59" t="str">
        <f>IF(H19="No Change","N/A",IF(H19="New Tag Required",Lookup!F:F,IF(H19="Remove Old Sign",Lookup!F:F,IF(H19="N/A","N/A",""))))</f>
        <v/>
      </c>
      <c r="N19" s="63"/>
      <c r="O19" s="42"/>
    </row>
    <row r="20" spans="1:15" s="41" customFormat="1" x14ac:dyDescent="0.3">
      <c r="A20" s="62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L20" s="42"/>
      <c r="M20" s="59" t="str">
        <f>IF(H20="No Change","N/A",IF(H20="New Tag Required",Lookup!F:F,IF(H20="Remove Old Sign",Lookup!F:F,IF(H20="N/A","N/A",""))))</f>
        <v/>
      </c>
      <c r="N20" s="63"/>
      <c r="O20" s="42"/>
    </row>
    <row r="21" spans="1:15" s="41" customFormat="1" x14ac:dyDescent="0.3">
      <c r="A21" s="62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L21" s="42"/>
      <c r="M21" s="59" t="str">
        <f>IF(H21="No Change","N/A",IF(H21="New Tag Required",Lookup!F:F,IF(H21="Remove Old Sign",Lookup!F:F,IF(H21="N/A","N/A",""))))</f>
        <v/>
      </c>
      <c r="N21" s="63"/>
      <c r="O21" s="42"/>
    </row>
    <row r="22" spans="1:15" s="41" customFormat="1" x14ac:dyDescent="0.3">
      <c r="A22" s="62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L22" s="42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5" s="41" customFormat="1" x14ac:dyDescent="0.3">
      <c r="A23" s="62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5" s="41" customFormat="1" x14ac:dyDescent="0.3">
      <c r="A24" s="62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3"/>
      <c r="O24" s="42"/>
    </row>
    <row r="25" spans="1:15" s="41" customFormat="1" x14ac:dyDescent="0.3">
      <c r="A25" s="62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4"/>
    </row>
    <row r="26" spans="1:15" s="41" customFormat="1" x14ac:dyDescent="0.3">
      <c r="A26" s="62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M27" s="59" t="str">
        <f>IF(H27="No Change","N/A",IF(H27="New Tag Required",Lookup!F:F,IF(H27="Remove Old Sign",Lookup!F:F,IF(H27="N/A","N/A",""))))</f>
        <v/>
      </c>
      <c r="N27" s="64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M28" s="59" t="str">
        <f>IF(H28="No Change","N/A",IF(H28="New Tag Required",Lookup!F:F,IF(H28="Remove Old Sign",Lookup!F:F,IF(H28="N/A","N/A",""))))</f>
        <v/>
      </c>
      <c r="N28" s="64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M29" s="59" t="str">
        <f>IF(H29="No Change","N/A",IF(H29="New Tag Required",Lookup!F:F,IF(H29="Remove Old Sign",Lookup!F:F,IF(H29="N/A","N/A",""))))</f>
        <v/>
      </c>
      <c r="N29" s="64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3" t="s">
        <v>46</v>
      </c>
      <c r="H34" s="74" t="s">
        <v>47</v>
      </c>
      <c r="J34" s="75" t="s">
        <v>41</v>
      </c>
      <c r="K34" s="10"/>
      <c r="L34" s="10"/>
      <c r="M34" s="75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4</v>
      </c>
      <c r="H35" s="13">
        <f>COUNTIF(H6:H34,"New Sign Required")</f>
        <v>3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9" priority="134" operator="containsText" text="New Tag Required">
      <formula>NOT(ISERROR(SEARCH("New Tag Required",G40)))</formula>
    </cfRule>
  </conditionalFormatting>
  <conditionalFormatting sqref="D40:D100 D6 D8">
    <cfRule type="containsText" dxfId="48" priority="133" operator="containsText" text="Yes">
      <formula>NOT(ISERROR(SEARCH("Yes",D6)))</formula>
    </cfRule>
  </conditionalFormatting>
  <conditionalFormatting sqref="H40:H100 H201:H422">
    <cfRule type="containsText" dxfId="47" priority="121" operator="containsText" text="New Sign Required">
      <formula>NOT(ISERROR(SEARCH("New Sign Required",H40)))</formula>
    </cfRule>
  </conditionalFormatting>
  <conditionalFormatting sqref="G40:G100">
    <cfRule type="containsText" dxfId="46" priority="120" operator="containsText" text="Action Required">
      <formula>NOT(ISERROR(SEARCH("Action Required",G40)))</formula>
    </cfRule>
  </conditionalFormatting>
  <conditionalFormatting sqref="H40:H100">
    <cfRule type="containsText" dxfId="45" priority="119" operator="containsText" text="Action Required">
      <formula>NOT(ISERROR(SEARCH("Action Required",H40)))</formula>
    </cfRule>
  </conditionalFormatting>
  <conditionalFormatting sqref="G10:G33 G36:G39 G6:G8">
    <cfRule type="containsText" dxfId="44" priority="61" operator="containsText" text="New Tag Required">
      <formula>NOT(ISERROR(SEARCH("New Tag Required",G6)))</formula>
    </cfRule>
  </conditionalFormatting>
  <conditionalFormatting sqref="D13:D39">
    <cfRule type="containsText" dxfId="43" priority="60" operator="containsText" text="Yes">
      <formula>NOT(ISERROR(SEARCH("Yes",D13)))</formula>
    </cfRule>
  </conditionalFormatting>
  <conditionalFormatting sqref="H10:H33 H36:H39 H6:H8">
    <cfRule type="containsText" dxfId="42" priority="59" operator="containsText" text="New Sign Required">
      <formula>NOT(ISERROR(SEARCH("New Sign Required",H6)))</formula>
    </cfRule>
  </conditionalFormatting>
  <conditionalFormatting sqref="G10:G33 G36:G39 G6:G8">
    <cfRule type="containsText" dxfId="41" priority="58" operator="containsText" text="Action Required">
      <formula>NOT(ISERROR(SEARCH("Action Required",G6)))</formula>
    </cfRule>
  </conditionalFormatting>
  <conditionalFormatting sqref="H10:H33 H36:H39 H6:H8">
    <cfRule type="containsText" dxfId="40" priority="57" operator="containsText" text="Action Required">
      <formula>NOT(ISERROR(SEARCH("Action Required",H6)))</formula>
    </cfRule>
  </conditionalFormatting>
  <conditionalFormatting sqref="G6:G8">
    <cfRule type="containsText" dxfId="39" priority="56" operator="containsText" text="New Tag Required">
      <formula>NOT(ISERROR(SEARCH("New Tag Required",G6)))</formula>
    </cfRule>
  </conditionalFormatting>
  <conditionalFormatting sqref="D6">
    <cfRule type="containsText" dxfId="38" priority="55" operator="containsText" text="Yes">
      <formula>NOT(ISERROR(SEARCH("Yes",D6)))</formula>
    </cfRule>
  </conditionalFormatting>
  <conditionalFormatting sqref="G6:G8">
    <cfRule type="containsText" dxfId="37" priority="54" operator="containsText" text="Action Required">
      <formula>NOT(ISERROR(SEARCH("Action Required",G6)))</formula>
    </cfRule>
  </conditionalFormatting>
  <conditionalFormatting sqref="D101:D200">
    <cfRule type="containsText" dxfId="36" priority="53" operator="containsText" text="Yes">
      <formula>NOT(ISERROR(SEARCH("Yes",D101)))</formula>
    </cfRule>
  </conditionalFormatting>
  <conditionalFormatting sqref="H101:H200">
    <cfRule type="containsText" dxfId="35" priority="52" operator="containsText" text="New Sign Required">
      <formula>NOT(ISERROR(SEARCH("New Sign Required",H101)))</formula>
    </cfRule>
  </conditionalFormatting>
  <conditionalFormatting sqref="G101:G200">
    <cfRule type="containsText" dxfId="34" priority="51" operator="containsText" text="Action Required">
      <formula>NOT(ISERROR(SEARCH("Action Required",G101)))</formula>
    </cfRule>
  </conditionalFormatting>
  <conditionalFormatting sqref="H101:H200">
    <cfRule type="containsText" dxfId="33" priority="50" operator="containsText" text="Action Required">
      <formula>NOT(ISERROR(SEARCH("Action Required",H101)))</formula>
    </cfRule>
  </conditionalFormatting>
  <conditionalFormatting sqref="J2:N2">
    <cfRule type="cellIs" dxfId="32" priority="27" operator="notEqual">
      <formula>0</formula>
    </cfRule>
  </conditionalFormatting>
  <conditionalFormatting sqref="J6:J32">
    <cfRule type="cellIs" dxfId="31" priority="26" operator="equal">
      <formula>0</formula>
    </cfRule>
  </conditionalFormatting>
  <conditionalFormatting sqref="M6:M32">
    <cfRule type="cellIs" dxfId="30" priority="25" operator="equal">
      <formula>0</formula>
    </cfRule>
  </conditionalFormatting>
  <conditionalFormatting sqref="J6:J32 M6:M32">
    <cfRule type="cellIs" dxfId="29" priority="22" operator="equal">
      <formula>"In Progress"</formula>
    </cfRule>
    <cfRule type="cellIs" dxfId="28" priority="23" operator="equal">
      <formula>"Log Issues"</formula>
    </cfRule>
    <cfRule type="cellIs" dxfId="27" priority="24" operator="equal">
      <formula>"N/A"</formula>
    </cfRule>
  </conditionalFormatting>
  <conditionalFormatting sqref="K6:L15">
    <cfRule type="expression" dxfId="26" priority="21">
      <formula>$J6="Log Issues"</formula>
    </cfRule>
  </conditionalFormatting>
  <conditionalFormatting sqref="N6:N15">
    <cfRule type="expression" dxfId="25" priority="20">
      <formula>$M6="Log Issues"</formula>
    </cfRule>
  </conditionalFormatting>
  <conditionalFormatting sqref="G9">
    <cfRule type="containsText" dxfId="24" priority="19" operator="containsText" text="New Tag Required">
      <formula>NOT(ISERROR(SEARCH("New Tag Required",G9)))</formula>
    </cfRule>
  </conditionalFormatting>
  <conditionalFormatting sqref="H9">
    <cfRule type="containsText" dxfId="23" priority="18" operator="containsText" text="New Sign Required">
      <formula>NOT(ISERROR(SEARCH("New Sign Required",H9)))</formula>
    </cfRule>
  </conditionalFormatting>
  <conditionalFormatting sqref="G9">
    <cfRule type="containsText" dxfId="22" priority="17" operator="containsText" text="Action Required">
      <formula>NOT(ISERROR(SEARCH("Action Required",G9)))</formula>
    </cfRule>
  </conditionalFormatting>
  <conditionalFormatting sqref="H9">
    <cfRule type="containsText" dxfId="21" priority="16" operator="containsText" text="Action Required">
      <formula>NOT(ISERROR(SEARCH("Action Required",H9)))</formula>
    </cfRule>
  </conditionalFormatting>
  <conditionalFormatting sqref="H1:H1048576">
    <cfRule type="containsText" dxfId="20" priority="14" operator="containsText" text="Remove Old Sign">
      <formula>NOT(ISERROR(SEARCH("Remove Old Sign",H1)))</formula>
    </cfRule>
    <cfRule type="containsText" dxfId="19" priority="15" operator="containsText" text="Move Sign to New Location">
      <formula>NOT(ISERROR(SEARCH("Move Sign to New Location",H1)))</formula>
    </cfRule>
  </conditionalFormatting>
  <conditionalFormatting sqref="G1:G1048576">
    <cfRule type="containsText" dxfId="18" priority="13" operator="containsText" text="Remove Old Tag">
      <formula>NOT(ISERROR(SEARCH("Remove Old Tag",G1)))</formula>
    </cfRule>
  </conditionalFormatting>
  <conditionalFormatting sqref="D8">
    <cfRule type="containsText" dxfId="17" priority="9" operator="containsText" text="Yes">
      <formula>NOT(ISERROR(SEARCH("Yes",D8)))</formula>
    </cfRule>
  </conditionalFormatting>
  <conditionalFormatting sqref="D8">
    <cfRule type="containsText" dxfId="16" priority="7" operator="containsText" text="Yes">
      <formula>NOT(ISERROR(SEARCH("Yes",D8)))</formula>
    </cfRule>
  </conditionalFormatting>
  <conditionalFormatting sqref="D8">
    <cfRule type="containsText" dxfId="15" priority="5" operator="containsText" text="Yes">
      <formula>NOT(ISERROR(SEARCH("Yes",D8)))</formula>
    </cfRule>
  </conditionalFormatting>
  <conditionalFormatting sqref="D8">
    <cfRule type="containsText" dxfId="14" priority="3" operator="containsText" text="Yes">
      <formula>NOT(ISERROR(SEARCH("Yes",D8)))</formula>
    </cfRule>
  </conditionalFormatting>
  <conditionalFormatting sqref="D9:D12 D7">
    <cfRule type="containsText" dxfId="13" priority="2" operator="containsText" text="Yes">
      <formula>NOT(ISERROR(SEARCH("Yes",D7)))</formula>
    </cfRule>
  </conditionalFormatting>
  <conditionalFormatting sqref="D7:D12">
    <cfRule type="containsText" dxfId="12" priority="1" operator="containsText" text="Yes">
      <formula>NOT(ISERROR(SEARCH("Yes",D7)))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2" sqref="C12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0602</v>
      </c>
      <c r="C1" s="39"/>
      <c r="D1" s="17" t="s">
        <v>10</v>
      </c>
      <c r="E1" s="40">
        <f>'KD Changes'!G1</f>
        <v>42461</v>
      </c>
    </row>
    <row r="2" spans="1:10" ht="15" customHeight="1" x14ac:dyDescent="0.3">
      <c r="A2" s="43" t="s">
        <v>8</v>
      </c>
      <c r="B2" s="44" t="str">
        <f>VLOOKUP(B1,[1]BuildingList!A:B,2,FALSE)</f>
        <v>Pavilion A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8" t="s">
        <v>85</v>
      </c>
      <c r="B6" s="79" t="s">
        <v>86</v>
      </c>
      <c r="C6" s="41" t="s">
        <v>66</v>
      </c>
      <c r="E6" s="41" t="s">
        <v>89</v>
      </c>
      <c r="G6" s="29"/>
      <c r="H6" s="29"/>
      <c r="I6" s="41"/>
      <c r="J6" s="41"/>
    </row>
    <row r="7" spans="1:10" x14ac:dyDescent="0.3">
      <c r="A7" s="78" t="s">
        <v>87</v>
      </c>
      <c r="B7" s="79" t="s">
        <v>88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2016-04-06T13:37:54Z</dcterms:modified>
</cp:coreProperties>
</file>