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Changes'!$A$1:$I$27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84" i="1" l="1"/>
  <c r="G84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28" i="1"/>
  <c r="M29" i="1"/>
  <c r="M30" i="1"/>
  <c r="M31" i="1"/>
  <c r="M32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28" i="1"/>
  <c r="J29" i="1"/>
  <c r="J30" i="1"/>
  <c r="J31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M6" i="1" l="1"/>
  <c r="J6" i="1"/>
  <c r="J84" i="1" l="1"/>
  <c r="J2" i="1" s="1"/>
  <c r="M84" i="1"/>
  <c r="K2" i="1" s="1"/>
  <c r="A463" i="3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<sst xmlns="http://schemas.openxmlformats.org/spreadsheetml/2006/main" count="551" uniqueCount="200">
  <si>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</si>
  <si>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</si>
  <si>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</si>
  <si>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</si>
  <si>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</si>
  <si>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</si>
  <si>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</si>
  <si>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</si>
  <si>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</si>
  <si>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</si>
  <si>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</si>
  <si>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</si>
  <si>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</si>
  <si>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</si>
  <si>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</si>
  <si>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</si>
  <si>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</si>
  <si>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</si>
  <si>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</si>
  <si>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</si>
  <si>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</si>
  <si>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</si>
  <si>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</si>
  <si>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</si>
  <si>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</si>
  <si>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</si>
  <si>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</si>
  <si>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</si>
  <si>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</si>
  <si>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</si>
  <si>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</si>
  <si>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</si>
  <si>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</si>
  <si>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</si>
  <si>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</si>
  <si>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</si>
  <si>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</si>
  <si>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</si>
  <si>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</si>
  <si>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</si>
  <si>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</si>
  <si>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</si>
  <si>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</si>
  <si>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</si>
  <si>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</si>
  <si>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</si>
  <si>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</si>
  <si>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</si>
  <si>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</si>
  <si>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</si>
  <si>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</si>
  <si>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</si>
  <si>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</si>
  <si>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</si>
  <si>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</si>
  <si>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</si>
  <si>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</si>
  <si>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</si>
  <si>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</si>
  <si>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</si>
  <si>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</si>
  <si>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</si>
  <si>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</si>
  <si>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</si>
  <si>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</si>
  <si>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</si>
  <si>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</si>
  <si>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</si>
  <si>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</si>
  <si>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</si>
  <si>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</si>
  <si>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</si>
  <si>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</si>
  <si>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</si>
  <si>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</si>
  <si>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</si>
  <si>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</si>
  <si>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</si>
  <si>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</si>
  <si>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</si>
  <si>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</si>
  <si>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0601</t>
  </si>
  <si>
    <t>00</t>
  </si>
  <si>
    <t>1</t>
  </si>
  <si>
    <t>2</t>
  </si>
  <si>
    <t>3</t>
  </si>
  <si>
    <t>4</t>
  </si>
  <si>
    <t>5</t>
  </si>
  <si>
    <t>6</t>
  </si>
  <si>
    <t>0</t>
  </si>
  <si>
    <t>009</t>
  </si>
  <si>
    <t>replaces room 009</t>
  </si>
  <si>
    <t>replaces room 109</t>
  </si>
  <si>
    <t>replaces room 209</t>
  </si>
  <si>
    <t>replaces room 309</t>
  </si>
  <si>
    <t>replaces room 409</t>
  </si>
  <si>
    <t>replaces room 509</t>
  </si>
  <si>
    <t>replaces room 609</t>
  </si>
  <si>
    <t>renumbered to EL-009A &amp; B</t>
  </si>
  <si>
    <t>renumbered to EL-109A &amp; B</t>
  </si>
  <si>
    <t>renumbered to EL-209A &amp; B</t>
  </si>
  <si>
    <t>renumbered to EL-309A &amp; B</t>
  </si>
  <si>
    <t>renumbered to EL-409A &amp; B</t>
  </si>
  <si>
    <t>renumbered to EL-509A &amp; B</t>
  </si>
  <si>
    <t>renumbered to EL-609A &amp; B</t>
  </si>
  <si>
    <t>11</t>
  </si>
  <si>
    <t>replaces 011</t>
  </si>
  <si>
    <t>replaces 012</t>
  </si>
  <si>
    <t>replaces 101</t>
  </si>
  <si>
    <t>replaces 104</t>
  </si>
  <si>
    <t>replaces 111</t>
  </si>
  <si>
    <t>replaces 115</t>
  </si>
  <si>
    <t>replaces 201</t>
  </si>
  <si>
    <t>replaces 204</t>
  </si>
  <si>
    <t>replaces 208</t>
  </si>
  <si>
    <t>replaces 215</t>
  </si>
  <si>
    <t>replaces 301</t>
  </si>
  <si>
    <t>replaces 304</t>
  </si>
  <si>
    <t>replaces 308</t>
  </si>
  <si>
    <t>replaces 315</t>
  </si>
  <si>
    <t>replaces 401</t>
  </si>
  <si>
    <t>replaces 404</t>
  </si>
  <si>
    <t>replaces 408</t>
  </si>
  <si>
    <t>replaces 415</t>
  </si>
  <si>
    <t>replaces 501</t>
  </si>
  <si>
    <t>replaces 504</t>
  </si>
  <si>
    <t>replaces 508</t>
  </si>
  <si>
    <t>replaces 515</t>
  </si>
  <si>
    <t>replaces 601</t>
  </si>
  <si>
    <t>replaces 604</t>
  </si>
  <si>
    <t>replaces 608</t>
  </si>
  <si>
    <t>replaces 615</t>
  </si>
  <si>
    <t>renumbered to ST-011</t>
  </si>
  <si>
    <t>renumbered to ST-012</t>
  </si>
  <si>
    <t>renumbered to ST-101</t>
  </si>
  <si>
    <t>renumbered to ST-104</t>
  </si>
  <si>
    <t>renumbered to ST-111</t>
  </si>
  <si>
    <t>renumbered to ST-115</t>
  </si>
  <si>
    <t>renumbered to ST-201</t>
  </si>
  <si>
    <t>renumbered to ST-204</t>
  </si>
  <si>
    <t>renumbered to ST-208</t>
  </si>
  <si>
    <t>renumbered to ST-215</t>
  </si>
  <si>
    <t>renumbered to ST-301</t>
  </si>
  <si>
    <t>renumbered to ST-304</t>
  </si>
  <si>
    <t>renumbered to ST-308</t>
  </si>
  <si>
    <t>renumbered to ST-315</t>
  </si>
  <si>
    <t>renumbered to ST-401</t>
  </si>
  <si>
    <t>renumbered to ST-404</t>
  </si>
  <si>
    <t>renumbered to ST-408</t>
  </si>
  <si>
    <t>renumbered to ST-415</t>
  </si>
  <si>
    <t>renumbered to ST-501</t>
  </si>
  <si>
    <t>renumbered to ST-504</t>
  </si>
  <si>
    <t>renumbered to ST-508</t>
  </si>
  <si>
    <t>renumbered to ST-515</t>
  </si>
  <si>
    <t>renumbered to ST-601</t>
  </si>
  <si>
    <t>renumbered to ST-604</t>
  </si>
  <si>
    <t>renumbered to ST-608</t>
  </si>
  <si>
    <t>renumbered to ST-615</t>
  </si>
  <si>
    <t>new stairwell room number</t>
  </si>
  <si>
    <t>ST0615</t>
  </si>
  <si>
    <t>ST0608</t>
  </si>
  <si>
    <t>ST0604</t>
  </si>
  <si>
    <t>ST0601</t>
  </si>
  <si>
    <t>ST0515</t>
  </si>
  <si>
    <t>ST0508</t>
  </si>
  <si>
    <t>ST0504</t>
  </si>
  <si>
    <t>ST0501</t>
  </si>
  <si>
    <t>ST0415</t>
  </si>
  <si>
    <t>ST0408</t>
  </si>
  <si>
    <t>ST0404</t>
  </si>
  <si>
    <t>ST0401</t>
  </si>
  <si>
    <t>ST0315</t>
  </si>
  <si>
    <t>ST0308</t>
  </si>
  <si>
    <t>ST0304</t>
  </si>
  <si>
    <t>ST0301</t>
  </si>
  <si>
    <t>ST0215</t>
  </si>
  <si>
    <t>ST0208</t>
  </si>
  <si>
    <t>ST0204</t>
  </si>
  <si>
    <t>ST0201</t>
  </si>
  <si>
    <t>ST0115</t>
  </si>
  <si>
    <t>ST0111</t>
  </si>
  <si>
    <t>ST0104</t>
  </si>
  <si>
    <t>ST0101</t>
  </si>
  <si>
    <t>ST0012</t>
  </si>
  <si>
    <t>ST0011</t>
  </si>
  <si>
    <t>EL0609B</t>
  </si>
  <si>
    <t>EL0609A</t>
  </si>
  <si>
    <t>EL0509B</t>
  </si>
  <si>
    <t>EL0509A</t>
  </si>
  <si>
    <t>EL0409B</t>
  </si>
  <si>
    <t>EL0409A</t>
  </si>
  <si>
    <t>EL0309B</t>
  </si>
  <si>
    <t>EL0309A</t>
  </si>
  <si>
    <t>EL0209B</t>
  </si>
  <si>
    <t>EL0209A</t>
  </si>
  <si>
    <t>EL0109B</t>
  </si>
  <si>
    <t>EL0109A</t>
  </si>
  <si>
    <t>EL0009B</t>
  </si>
  <si>
    <t>EL0009A</t>
  </si>
  <si>
    <t>ST0005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</si>
</sst>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4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0" fillId="0" borderId="0" xfId="0" applyNumberFormat="1" applyAlignment="1"/>
    <xf numFmtId="49" fontId="22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21" fillId="0" borderId="0" xfId="42" applyNumberFormat="1" applyAlignment="1">
      <alignment horizontal="left"/>
    </xf>
    <xf numFmtId="49" fontId="22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21" fillId="0" borderId="0" xfId="43" applyNumberFormat="1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A11" sqref="A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46" t="s">
        <v>81</v>
      </c>
      <c r="C1" s="46"/>
      <c r="F1" s="8" t="s">
        <v>10</v>
      </c>
      <c r="G1" s="13">
        <v>41325</v>
      </c>
      <c r="I1" s="12"/>
      <c r="J1" s="25" t="s">
        <v>66</v>
      </c>
      <c r="K1" s="25" t="s">
        <v>67</v>
      </c>
      <c r="L1" s="26"/>
      <c r="M1" s="26"/>
      <c r="N1" s="26"/>
      <c r="O1" s="27" t="s">
        <v>68</v>
      </c>
      <c r="P1" s="40" t="s">
        <v>80</v>
      </c>
    </row>
    <row r="2" spans="1:16" ht="16.5" thickBot="1" x14ac:dyDescent="0.3">
      <c r="A2" s="10" t="s">
        <v>8</v>
      </c>
      <c r="B2" s="47" t="str">
        <f>VLOOKUP(B1,BuildingList!A:B,2,FALSE)</f>
        <v>Parking Structure #8</v>
      </c>
      <c r="C2" s="47"/>
      <c r="F2" s="7" t="s">
        <v>12</v>
      </c>
      <c r="G2" s="14" t="s">
        <v>13</v>
      </c>
      <c r="J2" s="28">
        <f>G84-J84</f>
        <v>41</v>
      </c>
      <c r="K2" s="28">
        <f>H84-M84</f>
        <v>41</v>
      </c>
      <c r="L2" s="29"/>
      <c r="M2" s="29"/>
      <c r="N2" s="29"/>
      <c r="O2" s="30"/>
      <c r="P2" s="4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48" t="s">
        <v>199</v>
      </c>
      <c r="B6" s="11" t="s">
        <v>82</v>
      </c>
      <c r="C6" s="12" t="s">
        <v>27</v>
      </c>
      <c r="D6" s="2" t="s">
        <v>5</v>
      </c>
      <c r="E6" s="18"/>
      <c r="F6" s="18">
        <v>51</v>
      </c>
      <c r="G6" s="18" t="s">
        <v>3</v>
      </c>
      <c r="H6" s="2" t="s">
        <v>21</v>
      </c>
      <c r="I6" s="12" t="s">
        <v>158</v>
      </c>
      <c r="J6" s="31">
        <f>IF(G6="No Change","N/A",IF(G6="New Tag Required",Lookup!F:F,IF(G6="N/A","N/A","")))</f>
        <v>0</v>
      </c>
      <c r="K6" s="32"/>
      <c r="L6" s="31"/>
      <c r="M6" s="31" t="str">
        <f>IF(H6="No Change","N/A",IF(H6="New Tag Required",Lookup!F:F,IF(H6="N/A","N/A","")))</f>
        <v/>
      </c>
      <c r="N6" s="32"/>
      <c r="O6" s="31"/>
    </row>
    <row r="7" spans="1:16" x14ac:dyDescent="0.25">
      <c r="A7" s="48" t="s">
        <v>198</v>
      </c>
      <c r="B7" s="11" t="s">
        <v>82</v>
      </c>
      <c r="C7" s="12" t="s">
        <v>27</v>
      </c>
      <c r="D7" s="43" t="s">
        <v>5</v>
      </c>
      <c r="E7" s="18"/>
      <c r="F7" s="18">
        <v>152</v>
      </c>
      <c r="G7" s="18" t="s">
        <v>3</v>
      </c>
      <c r="H7" s="18" t="s">
        <v>21</v>
      </c>
      <c r="I7" s="12" t="s">
        <v>91</v>
      </c>
      <c r="J7" s="31">
        <f>IF(G7="No Change","N/A",IF(G7="New Tag Required",Lookup!F:F,IF(G7="N/A","N/A","")))</f>
        <v>0</v>
      </c>
      <c r="K7" s="32"/>
      <c r="L7" s="31"/>
      <c r="M7" s="31" t="str">
        <f>IF(H7="No Change","N/A",IF(H7="New Tag Required",Lookup!F:F,IF(H7="N/A","N/A","")))</f>
        <v/>
      </c>
      <c r="N7" s="32"/>
      <c r="O7" s="31"/>
    </row>
    <row r="8" spans="1:16" ht="15" customHeight="1" x14ac:dyDescent="0.25">
      <c r="A8" s="48" t="s">
        <v>197</v>
      </c>
      <c r="B8" s="11" t="s">
        <v>82</v>
      </c>
      <c r="C8" s="12" t="s">
        <v>27</v>
      </c>
      <c r="D8" s="43" t="s">
        <v>5</v>
      </c>
      <c r="E8" s="42"/>
      <c r="F8" s="42">
        <v>152</v>
      </c>
      <c r="G8" s="18" t="s">
        <v>3</v>
      </c>
      <c r="H8" s="18" t="s">
        <v>21</v>
      </c>
      <c r="I8" s="12" t="s">
        <v>91</v>
      </c>
      <c r="J8" s="31">
        <f>IF(G8="No Change","N/A",IF(G8="New Tag Required",Lookup!F:F,IF(G8="N/A","N/A","")))</f>
        <v>0</v>
      </c>
      <c r="K8" s="32"/>
      <c r="L8" s="31"/>
      <c r="M8" s="31" t="str">
        <f>IF(H8="No Change","N/A",IF(H8="New Tag Required",Lookup!F:F,IF(H8="N/A","N/A","")))</f>
        <v/>
      </c>
      <c r="N8" s="32"/>
      <c r="O8" s="31"/>
    </row>
    <row r="9" spans="1:16" x14ac:dyDescent="0.25">
      <c r="A9" s="48" t="s">
        <v>196</v>
      </c>
      <c r="B9" s="11" t="s">
        <v>83</v>
      </c>
      <c r="C9" s="12" t="s">
        <v>27</v>
      </c>
      <c r="D9" s="2" t="s">
        <v>5</v>
      </c>
      <c r="E9" s="18"/>
      <c r="F9" s="42">
        <v>152</v>
      </c>
      <c r="G9" s="18" t="s">
        <v>3</v>
      </c>
      <c r="H9" s="18" t="s">
        <v>21</v>
      </c>
      <c r="I9" s="12" t="s">
        <v>92</v>
      </c>
      <c r="J9" s="31">
        <f>IF(G9="No Change","N/A",IF(G9="New Tag Required",Lookup!F:F,IF(G9="N/A","N/A","")))</f>
        <v>0</v>
      </c>
      <c r="K9" s="32"/>
      <c r="L9" s="31"/>
      <c r="M9" s="31" t="str">
        <f>IF(H9="No Change","N/A",IF(H9="New Tag Required",Lookup!F:F,IF(H9="N/A","N/A","")))</f>
        <v/>
      </c>
      <c r="N9" s="32"/>
      <c r="O9" s="31"/>
    </row>
    <row r="10" spans="1:16" x14ac:dyDescent="0.25">
      <c r="A10" s="48" t="s">
        <v>195</v>
      </c>
      <c r="B10" s="11" t="s">
        <v>83</v>
      </c>
      <c r="C10" s="12" t="s">
        <v>27</v>
      </c>
      <c r="D10" s="2" t="s">
        <v>5</v>
      </c>
      <c r="E10" s="18"/>
      <c r="F10" s="18">
        <v>152</v>
      </c>
      <c r="G10" s="18" t="s">
        <v>3</v>
      </c>
      <c r="H10" s="18" t="s">
        <v>21</v>
      </c>
      <c r="I10" s="12" t="s">
        <v>92</v>
      </c>
      <c r="J10" s="31">
        <f>IF(G10="No Change","N/A",IF(G10="New Tag Required",Lookup!F:F,IF(G10="N/A","N/A","")))</f>
        <v>0</v>
      </c>
      <c r="K10" s="32"/>
      <c r="L10" s="31"/>
      <c r="M10" s="31" t="str">
        <f>IF(H10="No Change","N/A",IF(H10="New Tag Required",Lookup!F:F,IF(H10="N/A","N/A","")))</f>
        <v/>
      </c>
      <c r="N10" s="32"/>
      <c r="O10" s="31"/>
    </row>
    <row r="11" spans="1:16" x14ac:dyDescent="0.25">
      <c r="A11" s="48" t="s">
        <v>194</v>
      </c>
      <c r="B11" s="11" t="s">
        <v>84</v>
      </c>
      <c r="C11" s="12" t="s">
        <v>27</v>
      </c>
      <c r="D11" s="2" t="s">
        <v>5</v>
      </c>
      <c r="E11" s="18"/>
      <c r="F11" s="18">
        <v>152</v>
      </c>
      <c r="G11" s="18" t="s">
        <v>3</v>
      </c>
      <c r="H11" s="18" t="s">
        <v>21</v>
      </c>
      <c r="I11" s="12" t="s">
        <v>93</v>
      </c>
      <c r="J11" s="31">
        <f>IF(G11="No Change","N/A",IF(G11="New Tag Required",Lookup!F:F,IF(G11="N/A","N/A","")))</f>
        <v>0</v>
      </c>
      <c r="K11" s="32"/>
      <c r="L11" s="31"/>
      <c r="M11" s="31" t="str">
        <f>IF(H11="No Change","N/A",IF(H11="New Tag Required",Lookup!F:F,IF(H11="N/A","N/A","")))</f>
        <v/>
      </c>
      <c r="N11" s="32"/>
      <c r="O11" s="31"/>
    </row>
    <row r="12" spans="1:16" x14ac:dyDescent="0.25">
      <c r="A12" s="48" t="s">
        <v>193</v>
      </c>
      <c r="B12" s="11" t="s">
        <v>84</v>
      </c>
      <c r="C12" s="12" t="s">
        <v>27</v>
      </c>
      <c r="D12" s="2" t="s">
        <v>5</v>
      </c>
      <c r="E12" s="18"/>
      <c r="F12" s="18">
        <v>152</v>
      </c>
      <c r="G12" s="18" t="s">
        <v>3</v>
      </c>
      <c r="H12" s="18" t="s">
        <v>21</v>
      </c>
      <c r="I12" s="12" t="s">
        <v>93</v>
      </c>
      <c r="J12" s="31">
        <f>IF(G12="No Change","N/A",IF(G12="New Tag Required",Lookup!F:F,IF(G12="N/A","N/A","")))</f>
        <v>0</v>
      </c>
      <c r="K12" s="32"/>
      <c r="L12" s="31"/>
      <c r="M12" s="31" t="str">
        <f>IF(H12="No Change","N/A",IF(H12="New Tag Required",Lookup!F:F,IF(H12="N/A","N/A","")))</f>
        <v/>
      </c>
      <c r="N12" s="32"/>
      <c r="O12" s="31"/>
    </row>
    <row r="13" spans="1:16" x14ac:dyDescent="0.25">
      <c r="A13" s="48" t="s">
        <v>192</v>
      </c>
      <c r="B13" s="11" t="s">
        <v>85</v>
      </c>
      <c r="C13" s="12" t="s">
        <v>27</v>
      </c>
      <c r="D13" s="2" t="s">
        <v>5</v>
      </c>
      <c r="E13" s="18"/>
      <c r="F13" s="18">
        <v>152</v>
      </c>
      <c r="G13" s="18" t="s">
        <v>3</v>
      </c>
      <c r="H13" s="18" t="s">
        <v>21</v>
      </c>
      <c r="I13" s="12" t="s">
        <v>94</v>
      </c>
      <c r="J13" s="31">
        <f>IF(G13="No Change","N/A",IF(G13="New Tag Required",Lookup!F:F,IF(G13="N/A","N/A","")))</f>
        <v>0</v>
      </c>
      <c r="K13" s="32"/>
      <c r="L13" s="31"/>
      <c r="M13" s="31" t="str">
        <f>IF(H13="No Change","N/A",IF(H13="New Tag Required",Lookup!F:F,IF(H13="N/A","N/A","")))</f>
        <v/>
      </c>
      <c r="N13" s="32"/>
      <c r="O13" s="31"/>
    </row>
    <row r="14" spans="1:16" x14ac:dyDescent="0.25">
      <c r="A14" s="48" t="s">
        <v>191</v>
      </c>
      <c r="B14" s="11" t="s">
        <v>85</v>
      </c>
      <c r="C14" s="12" t="s">
        <v>27</v>
      </c>
      <c r="D14" s="2" t="s">
        <v>5</v>
      </c>
      <c r="E14" s="18"/>
      <c r="F14" s="18">
        <v>152</v>
      </c>
      <c r="G14" s="18" t="s">
        <v>3</v>
      </c>
      <c r="H14" s="18" t="s">
        <v>21</v>
      </c>
      <c r="I14" s="12" t="s">
        <v>94</v>
      </c>
      <c r="J14" s="31">
        <f>IF(G14="No Change","N/A",IF(G14="New Tag Required",Lookup!F:F,IF(G14="N/A","N/A","")))</f>
        <v>0</v>
      </c>
      <c r="K14" s="32"/>
      <c r="L14" s="31"/>
      <c r="M14" s="31" t="str">
        <f>IF(H14="No Change","N/A",IF(H14="New Tag Required",Lookup!F:F,IF(H14="N/A","N/A","")))</f>
        <v/>
      </c>
      <c r="N14" s="32"/>
      <c r="O14" s="31"/>
    </row>
    <row r="15" spans="1:16" x14ac:dyDescent="0.25">
      <c r="A15" s="48" t="s">
        <v>190</v>
      </c>
      <c r="B15" s="11" t="s">
        <v>86</v>
      </c>
      <c r="C15" s="12" t="s">
        <v>27</v>
      </c>
      <c r="D15" s="2" t="s">
        <v>5</v>
      </c>
      <c r="E15" s="18"/>
      <c r="F15" s="18">
        <v>152</v>
      </c>
      <c r="G15" s="18" t="s">
        <v>3</v>
      </c>
      <c r="H15" s="18" t="s">
        <v>21</v>
      </c>
      <c r="I15" s="12" t="s">
        <v>95</v>
      </c>
      <c r="J15" s="31">
        <f>IF(G15="No Change","N/A",IF(G15="New Tag Required",Lookup!F:F,IF(G15="N/A","N/A","")))</f>
        <v>0</v>
      </c>
      <c r="K15" s="32"/>
      <c r="L15" s="31"/>
      <c r="M15" s="31" t="str">
        <f>IF(H15="No Change","N/A",IF(H15="New Tag Required",Lookup!F:F,IF(H15="N/A","N/A","")))</f>
        <v/>
      </c>
      <c r="N15" s="32"/>
      <c r="O15" s="31"/>
    </row>
    <row r="16" spans="1:16" x14ac:dyDescent="0.25">
      <c r="A16" s="48" t="s">
        <v>189</v>
      </c>
      <c r="B16" s="11" t="s">
        <v>86</v>
      </c>
      <c r="C16" s="12" t="s">
        <v>27</v>
      </c>
      <c r="D16" s="2" t="s">
        <v>5</v>
      </c>
      <c r="E16" s="18"/>
      <c r="F16" s="18">
        <v>152</v>
      </c>
      <c r="G16" s="18" t="s">
        <v>3</v>
      </c>
      <c r="H16" s="18" t="s">
        <v>21</v>
      </c>
      <c r="I16" s="12" t="s">
        <v>95</v>
      </c>
      <c r="J16" s="31">
        <f>IF(G16="No Change","N/A",IF(G16="New Tag Required",Lookup!F:F,IF(G16="N/A","N/A","")))</f>
        <v>0</v>
      </c>
      <c r="K16" s="33"/>
      <c r="L16" s="12"/>
      <c r="M16" s="31" t="str">
        <f>IF(H16="No Change","N/A",IF(H16="New Tag Required",Lookup!F:F,IF(H16="N/A","N/A","")))</f>
        <v/>
      </c>
      <c r="N16" s="33"/>
      <c r="O16" s="12"/>
    </row>
    <row r="17" spans="1:15" x14ac:dyDescent="0.25">
      <c r="A17" s="48" t="s">
        <v>188</v>
      </c>
      <c r="B17" s="11" t="s">
        <v>87</v>
      </c>
      <c r="C17" s="12" t="s">
        <v>27</v>
      </c>
      <c r="D17" s="2" t="s">
        <v>5</v>
      </c>
      <c r="E17" s="18"/>
      <c r="F17" s="18">
        <v>152</v>
      </c>
      <c r="G17" s="18" t="s">
        <v>3</v>
      </c>
      <c r="H17" s="18" t="s">
        <v>21</v>
      </c>
      <c r="I17" s="12" t="s">
        <v>96</v>
      </c>
      <c r="J17" s="31">
        <f>IF(G17="No Change","N/A",IF(G17="New Tag Required",Lookup!F:F,IF(G17="N/A","N/A","")))</f>
        <v>0</v>
      </c>
      <c r="K17" s="33"/>
      <c r="L17" s="12"/>
      <c r="M17" s="31" t="str">
        <f>IF(H17="No Change","N/A",IF(H17="New Tag Required",Lookup!F:F,IF(H17="N/A","N/A","")))</f>
        <v/>
      </c>
      <c r="N17" s="33"/>
      <c r="O17" s="12"/>
    </row>
    <row r="18" spans="1:15" x14ac:dyDescent="0.25">
      <c r="A18" s="48" t="s">
        <v>187</v>
      </c>
      <c r="B18" s="11" t="s">
        <v>87</v>
      </c>
      <c r="C18" s="12" t="s">
        <v>27</v>
      </c>
      <c r="D18" s="2" t="s">
        <v>5</v>
      </c>
      <c r="E18" s="18"/>
      <c r="F18" s="18">
        <v>152</v>
      </c>
      <c r="G18" s="18" t="s">
        <v>3</v>
      </c>
      <c r="H18" s="18" t="s">
        <v>21</v>
      </c>
      <c r="I18" s="12" t="s">
        <v>96</v>
      </c>
      <c r="J18" s="31">
        <f>IF(G18="No Change","N/A",IF(G18="New Tag Required",Lookup!F:F,IF(G18="N/A","N/A","")))</f>
        <v>0</v>
      </c>
      <c r="K18" s="33"/>
      <c r="L18" s="12"/>
      <c r="M18" s="31" t="str">
        <f>IF(H18="No Change","N/A",IF(H18="New Tag Required",Lookup!F:F,IF(H18="N/A","N/A","")))</f>
        <v/>
      </c>
      <c r="N18" s="33"/>
      <c r="O18" s="12"/>
    </row>
    <row r="19" spans="1:15" x14ac:dyDescent="0.25">
      <c r="A19" s="48" t="s">
        <v>186</v>
      </c>
      <c r="B19" s="11" t="s">
        <v>88</v>
      </c>
      <c r="C19" s="12" t="s">
        <v>27</v>
      </c>
      <c r="D19" s="2" t="s">
        <v>5</v>
      </c>
      <c r="E19" s="18"/>
      <c r="F19" s="18">
        <v>152</v>
      </c>
      <c r="G19" s="18" t="s">
        <v>3</v>
      </c>
      <c r="H19" s="18" t="s">
        <v>21</v>
      </c>
      <c r="I19" s="12" t="s">
        <v>97</v>
      </c>
      <c r="J19" s="31">
        <f>IF(G19="No Change","N/A",IF(G19="New Tag Required",Lookup!F:F,IF(G19="N/A","N/A","")))</f>
        <v>0</v>
      </c>
      <c r="K19" s="33"/>
      <c r="L19" s="12"/>
      <c r="M19" s="31" t="str">
        <f>IF(H19="No Change","N/A",IF(H19="New Tag Required",Lookup!F:F,IF(H19="N/A","N/A","")))</f>
        <v/>
      </c>
      <c r="N19" s="33"/>
      <c r="O19" s="12"/>
    </row>
    <row r="20" spans="1:15" x14ac:dyDescent="0.25">
      <c r="A20" s="48" t="s">
        <v>185</v>
      </c>
      <c r="B20" s="11" t="s">
        <v>88</v>
      </c>
      <c r="C20" s="12" t="s">
        <v>27</v>
      </c>
      <c r="D20" s="2" t="s">
        <v>5</v>
      </c>
      <c r="E20" s="18"/>
      <c r="F20" s="23">
        <v>152</v>
      </c>
      <c r="G20" s="18" t="s">
        <v>3</v>
      </c>
      <c r="H20" s="18" t="s">
        <v>21</v>
      </c>
      <c r="I20" s="12" t="s">
        <v>97</v>
      </c>
      <c r="J20" s="31">
        <f>IF(G20="No Change","N/A",IF(G20="New Tag Required",Lookup!F:F,IF(G20="N/A","N/A","")))</f>
        <v>0</v>
      </c>
      <c r="K20" s="33"/>
      <c r="L20" s="12"/>
      <c r="M20" s="31" t="str">
        <f>IF(H20="No Change","N/A",IF(H20="New Tag Required",Lookup!F:F,IF(H20="N/A","N/A","")))</f>
        <v/>
      </c>
      <c r="N20" s="33"/>
      <c r="O20" s="12"/>
    </row>
    <row r="21" spans="1:15" x14ac:dyDescent="0.25">
      <c r="A21" s="44" t="s">
        <v>90</v>
      </c>
      <c r="B21" s="11" t="s">
        <v>89</v>
      </c>
      <c r="C21" s="12" t="s">
        <v>26</v>
      </c>
      <c r="D21" s="2" t="s">
        <v>5</v>
      </c>
      <c r="E21" s="18"/>
      <c r="F21" s="18">
        <v>0</v>
      </c>
      <c r="G21" s="18" t="s">
        <v>16</v>
      </c>
      <c r="H21" s="2" t="s">
        <v>16</v>
      </c>
      <c r="I21" s="12" t="s">
        <v>98</v>
      </c>
      <c r="J21" s="31" t="str">
        <f>IF(G21="No Change","N/A",IF(G21="New Tag Required",Lookup!F:F,IF(G21="N/A","N/A","")))</f>
        <v>N/A</v>
      </c>
      <c r="K21" s="33"/>
      <c r="L21" s="12"/>
      <c r="M21" s="31" t="str">
        <f>IF(H21="No Change","N/A",IF(H21="New Tag Required",Lookup!F:F,IF(H21="N/A","N/A","")))</f>
        <v>N/A</v>
      </c>
      <c r="N21" s="33"/>
      <c r="O21" s="12"/>
    </row>
    <row r="22" spans="1:15" x14ac:dyDescent="0.25">
      <c r="A22" s="44">
        <v>109</v>
      </c>
      <c r="B22" s="11" t="s">
        <v>83</v>
      </c>
      <c r="C22" s="12" t="s">
        <v>26</v>
      </c>
      <c r="D22" s="2" t="s">
        <v>5</v>
      </c>
      <c r="E22" s="18"/>
      <c r="F22" s="18">
        <v>0</v>
      </c>
      <c r="G22" s="18" t="s">
        <v>16</v>
      </c>
      <c r="H22" s="2" t="s">
        <v>16</v>
      </c>
      <c r="I22" s="12" t="s">
        <v>99</v>
      </c>
      <c r="J22" s="31" t="str">
        <f>IF(G22="No Change","N/A",IF(G22="New Tag Required",Lookup!F:F,IF(G22="N/A","N/A","")))</f>
        <v>N/A</v>
      </c>
      <c r="K22" s="33"/>
      <c r="L22" s="12"/>
      <c r="M22" s="31" t="str">
        <f>IF(H22="No Change","N/A",IF(H22="New Tag Required",Lookup!F:F,IF(H22="N/A","N/A","")))</f>
        <v>N/A</v>
      </c>
      <c r="N22" s="33"/>
      <c r="O22" s="12"/>
    </row>
    <row r="23" spans="1:15" x14ac:dyDescent="0.25">
      <c r="A23" s="44">
        <v>209</v>
      </c>
      <c r="B23" s="11" t="s">
        <v>84</v>
      </c>
      <c r="C23" s="12" t="s">
        <v>26</v>
      </c>
      <c r="D23" s="2" t="s">
        <v>5</v>
      </c>
      <c r="E23" s="18"/>
      <c r="F23" s="18">
        <v>0</v>
      </c>
      <c r="G23" s="18" t="s">
        <v>16</v>
      </c>
      <c r="H23" s="2" t="s">
        <v>16</v>
      </c>
      <c r="I23" s="12" t="s">
        <v>100</v>
      </c>
      <c r="J23" s="31" t="str">
        <f>IF(G23="No Change","N/A",IF(G23="New Tag Required",Lookup!F:F,IF(G23="N/A","N/A","")))</f>
        <v>N/A</v>
      </c>
      <c r="K23" s="19"/>
      <c r="L23" s="2"/>
      <c r="M23" s="31" t="str">
        <f>IF(H23="No Change","N/A",IF(H23="New Tag Required",Lookup!F:F,IF(H23="N/A","N/A","")))</f>
        <v>N/A</v>
      </c>
      <c r="N23" s="33"/>
      <c r="O23" s="12"/>
    </row>
    <row r="24" spans="1:15" x14ac:dyDescent="0.25">
      <c r="A24" s="44">
        <v>309</v>
      </c>
      <c r="B24" s="11" t="s">
        <v>85</v>
      </c>
      <c r="C24" s="12" t="s">
        <v>26</v>
      </c>
      <c r="D24" s="2" t="s">
        <v>5</v>
      </c>
      <c r="E24" s="18"/>
      <c r="F24" s="18">
        <v>0</v>
      </c>
      <c r="G24" s="18" t="s">
        <v>16</v>
      </c>
      <c r="H24" s="2" t="s">
        <v>16</v>
      </c>
      <c r="I24" s="12" t="s">
        <v>101</v>
      </c>
      <c r="J24" s="31" t="str">
        <f>IF(G24="No Change","N/A",IF(G24="New Tag Required",Lookup!F:F,IF(G24="N/A","N/A","")))</f>
        <v>N/A</v>
      </c>
      <c r="K24" s="19"/>
      <c r="L24" s="2"/>
      <c r="M24" s="31" t="str">
        <f>IF(H24="No Change","N/A",IF(H24="New Tag Required",Lookup!F:F,IF(H24="N/A","N/A","")))</f>
        <v>N/A</v>
      </c>
      <c r="N24" s="33"/>
      <c r="O24" s="12"/>
    </row>
    <row r="25" spans="1:15" x14ac:dyDescent="0.25">
      <c r="A25" s="44">
        <v>409</v>
      </c>
      <c r="B25" s="11" t="s">
        <v>86</v>
      </c>
      <c r="C25" s="12" t="s">
        <v>26</v>
      </c>
      <c r="D25" s="2" t="s">
        <v>5</v>
      </c>
      <c r="E25" s="18"/>
      <c r="F25" s="18">
        <v>0</v>
      </c>
      <c r="G25" s="18" t="s">
        <v>16</v>
      </c>
      <c r="H25" s="2" t="s">
        <v>16</v>
      </c>
      <c r="I25" s="12" t="s">
        <v>102</v>
      </c>
      <c r="J25" s="31" t="str">
        <f>IF(G25="No Change","N/A",IF(G25="New Tag Required",Lookup!F:F,IF(G25="N/A","N/A","")))</f>
        <v>N/A</v>
      </c>
      <c r="K25" s="19"/>
      <c r="L25" s="2"/>
      <c r="M25" s="31" t="str">
        <f>IF(H25="No Change","N/A",IF(H25="New Tag Required",Lookup!F:F,IF(H25="N/A","N/A","")))</f>
        <v>N/A</v>
      </c>
      <c r="N25" s="19"/>
      <c r="O25" s="2"/>
    </row>
    <row r="26" spans="1:15" x14ac:dyDescent="0.25">
      <c r="A26" s="24">
        <v>509</v>
      </c>
      <c r="B26" s="11" t="s">
        <v>87</v>
      </c>
      <c r="C26" s="12" t="s">
        <v>26</v>
      </c>
      <c r="D26" s="2" t="s">
        <v>5</v>
      </c>
      <c r="E26" s="18"/>
      <c r="F26" s="18">
        <v>0</v>
      </c>
      <c r="G26" s="18" t="s">
        <v>16</v>
      </c>
      <c r="H26" s="2" t="s">
        <v>16</v>
      </c>
      <c r="I26" s="12" t="s">
        <v>103</v>
      </c>
      <c r="J26" s="31" t="str">
        <f>IF(G26="No Change","N/A",IF(G26="New Tag Required",Lookup!F:F,IF(G26="N/A","N/A","")))</f>
        <v>N/A</v>
      </c>
      <c r="K26" s="19"/>
      <c r="L26" s="2"/>
      <c r="M26" s="31" t="str">
        <f>IF(H26="No Change","N/A",IF(H26="New Tag Required",Lookup!F:F,IF(H26="N/A","N/A","")))</f>
        <v>N/A</v>
      </c>
      <c r="N26" s="19"/>
      <c r="O26" s="2"/>
    </row>
    <row r="27" spans="1:15" x14ac:dyDescent="0.25">
      <c r="A27" s="24">
        <v>609</v>
      </c>
      <c r="B27" s="11" t="s">
        <v>88</v>
      </c>
      <c r="C27" s="12" t="s">
        <v>26</v>
      </c>
      <c r="D27" s="2" t="s">
        <v>5</v>
      </c>
      <c r="E27" s="18"/>
      <c r="F27" s="18">
        <v>0</v>
      </c>
      <c r="G27" s="18" t="s">
        <v>16</v>
      </c>
      <c r="H27" s="2" t="s">
        <v>16</v>
      </c>
      <c r="I27" s="12" t="s">
        <v>104</v>
      </c>
      <c r="J27" s="31" t="str">
        <f>IF(G27="No Change","N/A",IF(G27="New Tag Required",Lookup!F:F,IF(G27="N/A","N/A","")))</f>
        <v>N/A</v>
      </c>
      <c r="K27" s="19"/>
      <c r="L27" s="2"/>
      <c r="M27" s="31" t="str">
        <f>IF(H27="No Change","N/A",IF(H27="New Tag Required",Lookup!F:F,IF(H27="N/A","N/A","")))</f>
        <v>N/A</v>
      </c>
      <c r="N27" s="19"/>
      <c r="O27" s="2"/>
    </row>
    <row r="28" spans="1:15" x14ac:dyDescent="0.25">
      <c r="A28" s="48" t="s">
        <v>184</v>
      </c>
      <c r="B28" s="11" t="s">
        <v>89</v>
      </c>
      <c r="C28" s="12" t="s">
        <v>27</v>
      </c>
      <c r="E28" s="18" t="s">
        <v>16</v>
      </c>
      <c r="F28" s="18">
        <v>164</v>
      </c>
      <c r="G28" s="18" t="s">
        <v>3</v>
      </c>
      <c r="H28" t="s">
        <v>21</v>
      </c>
      <c r="I28" s="12" t="s">
        <v>106</v>
      </c>
      <c r="J28" s="31">
        <f>IF(G28="No Change","N/A",IF(G28="New Tag Required",Lookup!F:F,IF(G28="N/A","N/A","")))</f>
        <v>0</v>
      </c>
      <c r="K28" s="19"/>
      <c r="L28" s="2"/>
      <c r="M28" s="31" t="str">
        <f>IF(H28="No Change","N/A",IF(H28="New Tag Required",Lookup!F:F,IF(H28="N/A","N/A","")))</f>
        <v/>
      </c>
      <c r="N28" s="19"/>
      <c r="O28" s="2"/>
    </row>
    <row r="29" spans="1:15" x14ac:dyDescent="0.25">
      <c r="A29" s="48" t="s">
        <v>183</v>
      </c>
      <c r="B29" s="11" t="s">
        <v>89</v>
      </c>
      <c r="C29" s="12" t="s">
        <v>27</v>
      </c>
      <c r="E29" t="s">
        <v>16</v>
      </c>
      <c r="F29" s="2">
        <v>156</v>
      </c>
      <c r="G29" t="s">
        <v>3</v>
      </c>
      <c r="H29" t="s">
        <v>21</v>
      </c>
      <c r="I29" s="12" t="s">
        <v>107</v>
      </c>
      <c r="J29" s="31">
        <f>IF(G29="No Change","N/A",IF(G29="New Tag Required",Lookup!F:F,IF(G29="N/A","N/A","")))</f>
        <v>0</v>
      </c>
      <c r="K29" s="19"/>
      <c r="L29" s="2"/>
      <c r="M29" s="31" t="str">
        <f>IF(H29="No Change","N/A",IF(H29="New Tag Required",Lookup!F:F,IF(H29="N/A","N/A","")))</f>
        <v/>
      </c>
      <c r="N29" s="19"/>
      <c r="O29" s="2"/>
    </row>
    <row r="30" spans="1:15" x14ac:dyDescent="0.25">
      <c r="A30" s="48" t="s">
        <v>182</v>
      </c>
      <c r="B30" s="11" t="s">
        <v>83</v>
      </c>
      <c r="C30" s="12" t="s">
        <v>27</v>
      </c>
      <c r="E30" t="s">
        <v>16</v>
      </c>
      <c r="F30">
        <v>173</v>
      </c>
      <c r="G30" t="s">
        <v>3</v>
      </c>
      <c r="H30" t="s">
        <v>21</v>
      </c>
      <c r="I30" s="12" t="s">
        <v>108</v>
      </c>
      <c r="J30" s="31">
        <f>IF(G30="No Change","N/A",IF(G30="New Tag Required",Lookup!F:F,IF(G30="N/A","N/A","")))</f>
        <v>0</v>
      </c>
      <c r="K30" s="19"/>
      <c r="L30" s="2"/>
      <c r="M30" s="31" t="str">
        <f>IF(H30="No Change","N/A",IF(H30="New Tag Required",Lookup!F:F,IF(H30="N/A","N/A","")))</f>
        <v/>
      </c>
      <c r="N30" s="19"/>
      <c r="O30" s="2"/>
    </row>
    <row r="31" spans="1:15" x14ac:dyDescent="0.25">
      <c r="A31" s="48" t="s">
        <v>181</v>
      </c>
      <c r="B31" s="11" t="s">
        <v>83</v>
      </c>
      <c r="C31" s="12" t="s">
        <v>27</v>
      </c>
      <c r="E31" t="s">
        <v>16</v>
      </c>
      <c r="F31">
        <v>291</v>
      </c>
      <c r="G31" t="s">
        <v>3</v>
      </c>
      <c r="H31" t="s">
        <v>21</v>
      </c>
      <c r="I31" s="12" t="s">
        <v>109</v>
      </c>
      <c r="J31" s="31">
        <f>IF(G31="No Change","N/A",IF(G31="New Tag Required",Lookup!F:F,IF(G31="N/A","N/A","")))</f>
        <v>0</v>
      </c>
      <c r="K31" s="19"/>
      <c r="L31" s="2"/>
      <c r="M31" s="31" t="str">
        <f>IF(H31="No Change","N/A",IF(H31="New Tag Required",Lookup!F:F,IF(H31="N/A","N/A","")))</f>
        <v/>
      </c>
      <c r="N31" s="19"/>
      <c r="O31" s="2"/>
    </row>
    <row r="32" spans="1:15" x14ac:dyDescent="0.25">
      <c r="A32" s="48" t="s">
        <v>180</v>
      </c>
      <c r="B32" s="11" t="s">
        <v>83</v>
      </c>
      <c r="C32" s="12" t="s">
        <v>27</v>
      </c>
      <c r="E32" t="s">
        <v>16</v>
      </c>
      <c r="F32">
        <v>192</v>
      </c>
      <c r="G32" t="s">
        <v>3</v>
      </c>
      <c r="H32" t="s">
        <v>21</v>
      </c>
      <c r="I32" s="12" t="s">
        <v>110</v>
      </c>
      <c r="J32" s="31">
        <f>IF(G32="No Change","N/A",IF(G32="New Tag Required",Lookup!F:F,IF(G32="N/A","N/A","")))</f>
        <v>0</v>
      </c>
      <c r="K32" s="19"/>
      <c r="L32" s="2"/>
      <c r="M32" s="31" t="str">
        <f>IF(H32="No Change","N/A",IF(H32="New Tag Required",Lookup!F:F,IF(H32="N/A","N/A","")))</f>
        <v/>
      </c>
      <c r="N32" s="19"/>
      <c r="O32" s="2"/>
    </row>
    <row r="33" spans="1:15" x14ac:dyDescent="0.25">
      <c r="A33" s="48" t="s">
        <v>179</v>
      </c>
      <c r="B33" s="11" t="s">
        <v>83</v>
      </c>
      <c r="C33" s="12" t="s">
        <v>27</v>
      </c>
      <c r="E33" t="s">
        <v>16</v>
      </c>
      <c r="F33">
        <v>286</v>
      </c>
      <c r="G33" t="s">
        <v>3</v>
      </c>
      <c r="H33" t="s">
        <v>21</v>
      </c>
      <c r="I33" s="12" t="s">
        <v>111</v>
      </c>
      <c r="J33" s="31">
        <f>IF(G33="No Change","N/A",IF(G33="New Tag Required",Lookup!F:F,IF(G33="N/A","N/A","")))</f>
        <v>0</v>
      </c>
      <c r="M33" s="31" t="str">
        <f>IF(H33="No Change","N/A",IF(H33="New Tag Required",Lookup!F:F,IF(H33="N/A","N/A","")))</f>
        <v/>
      </c>
      <c r="O33" s="2"/>
    </row>
    <row r="34" spans="1:15" x14ac:dyDescent="0.25">
      <c r="A34" s="48" t="s">
        <v>178</v>
      </c>
      <c r="B34" s="11" t="s">
        <v>84</v>
      </c>
      <c r="C34" s="12" t="s">
        <v>27</v>
      </c>
      <c r="E34" t="s">
        <v>16</v>
      </c>
      <c r="F34">
        <v>172</v>
      </c>
      <c r="G34" t="s">
        <v>3</v>
      </c>
      <c r="H34" t="s">
        <v>21</v>
      </c>
      <c r="I34" s="12" t="s">
        <v>112</v>
      </c>
      <c r="J34" s="31">
        <f>IF(G34="No Change","N/A",IF(G34="New Tag Required",Lookup!F:F,IF(G34="N/A","N/A","")))</f>
        <v>0</v>
      </c>
      <c r="M34" s="31" t="str">
        <f>IF(H34="No Change","N/A",IF(H34="New Tag Required",Lookup!F:F,IF(H34="N/A","N/A","")))</f>
        <v/>
      </c>
      <c r="O34" s="2"/>
    </row>
    <row r="35" spans="1:15" x14ac:dyDescent="0.25">
      <c r="A35" s="48" t="s">
        <v>177</v>
      </c>
      <c r="B35" s="11" t="s">
        <v>84</v>
      </c>
      <c r="C35" s="12" t="s">
        <v>27</v>
      </c>
      <c r="E35" t="s">
        <v>16</v>
      </c>
      <c r="F35">
        <v>282</v>
      </c>
      <c r="G35" t="s">
        <v>3</v>
      </c>
      <c r="H35" t="s">
        <v>21</v>
      </c>
      <c r="I35" s="12" t="s">
        <v>113</v>
      </c>
      <c r="J35" s="31">
        <f>IF(G35="No Change","N/A",IF(G35="New Tag Required",Lookup!F:F,IF(G35="N/A","N/A","")))</f>
        <v>0</v>
      </c>
      <c r="M35" s="31" t="str">
        <f>IF(H35="No Change","N/A",IF(H35="New Tag Required",Lookup!F:F,IF(H35="N/A","N/A","")))</f>
        <v/>
      </c>
      <c r="O35" s="2"/>
    </row>
    <row r="36" spans="1:15" x14ac:dyDescent="0.25">
      <c r="A36" s="48" t="s">
        <v>176</v>
      </c>
      <c r="B36" s="11" t="s">
        <v>84</v>
      </c>
      <c r="C36" s="12" t="s">
        <v>27</v>
      </c>
      <c r="E36" t="s">
        <v>16</v>
      </c>
      <c r="F36">
        <v>129</v>
      </c>
      <c r="G36" t="s">
        <v>3</v>
      </c>
      <c r="H36" t="s">
        <v>21</v>
      </c>
      <c r="I36" s="12" t="s">
        <v>114</v>
      </c>
      <c r="J36" s="31">
        <f>IF(G36="No Change","N/A",IF(G36="New Tag Required",Lookup!F:F,IF(G36="N/A","N/A","")))</f>
        <v>0</v>
      </c>
      <c r="M36" s="31" t="str">
        <f>IF(H36="No Change","N/A",IF(H36="New Tag Required",Lookup!F:F,IF(H36="N/A","N/A","")))</f>
        <v/>
      </c>
    </row>
    <row r="37" spans="1:15" x14ac:dyDescent="0.25">
      <c r="A37" s="48" t="s">
        <v>175</v>
      </c>
      <c r="B37" s="11" t="s">
        <v>84</v>
      </c>
      <c r="C37" s="12" t="s">
        <v>27</v>
      </c>
      <c r="E37" t="s">
        <v>16</v>
      </c>
      <c r="F37">
        <v>325</v>
      </c>
      <c r="G37" t="s">
        <v>3</v>
      </c>
      <c r="H37" t="s">
        <v>21</v>
      </c>
      <c r="I37" s="12" t="s">
        <v>115</v>
      </c>
      <c r="J37" s="31">
        <f>IF(G37="No Change","N/A",IF(G37="New Tag Required",Lookup!F:F,IF(G37="N/A","N/A","")))</f>
        <v>0</v>
      </c>
      <c r="M37" s="31" t="str">
        <f>IF(H37="No Change","N/A",IF(H37="New Tag Required",Lookup!F:F,IF(H37="N/A","N/A","")))</f>
        <v/>
      </c>
    </row>
    <row r="38" spans="1:15" x14ac:dyDescent="0.25">
      <c r="A38" s="48" t="s">
        <v>174</v>
      </c>
      <c r="B38" s="11" t="s">
        <v>85</v>
      </c>
      <c r="C38" s="12" t="s">
        <v>27</v>
      </c>
      <c r="E38" t="s">
        <v>16</v>
      </c>
      <c r="F38">
        <v>172</v>
      </c>
      <c r="G38" t="s">
        <v>3</v>
      </c>
      <c r="H38" t="s">
        <v>21</v>
      </c>
      <c r="I38" s="12" t="s">
        <v>116</v>
      </c>
      <c r="J38" s="31">
        <f>IF(G38="No Change","N/A",IF(G38="New Tag Required",Lookup!F:F,IF(G38="N/A","N/A","")))</f>
        <v>0</v>
      </c>
      <c r="M38" s="31" t="str">
        <f>IF(H38="No Change","N/A",IF(H38="New Tag Required",Lookup!F:F,IF(H38="N/A","N/A","")))</f>
        <v/>
      </c>
    </row>
    <row r="39" spans="1:15" x14ac:dyDescent="0.25">
      <c r="A39" s="48" t="s">
        <v>173</v>
      </c>
      <c r="B39" s="11" t="s">
        <v>85</v>
      </c>
      <c r="C39" s="12" t="s">
        <v>27</v>
      </c>
      <c r="E39" t="s">
        <v>16</v>
      </c>
      <c r="F39">
        <v>282</v>
      </c>
      <c r="G39" t="s">
        <v>3</v>
      </c>
      <c r="H39" t="s">
        <v>21</v>
      </c>
      <c r="I39" s="12" t="s">
        <v>117</v>
      </c>
      <c r="J39" s="31">
        <f>IF(G39="No Change","N/A",IF(G39="New Tag Required",Lookup!F:F,IF(G39="N/A","N/A","")))</f>
        <v>0</v>
      </c>
      <c r="M39" s="31" t="str">
        <f>IF(H39="No Change","N/A",IF(H39="New Tag Required",Lookup!F:F,IF(H39="N/A","N/A","")))</f>
        <v/>
      </c>
    </row>
    <row r="40" spans="1:15" x14ac:dyDescent="0.25">
      <c r="A40" s="48" t="s">
        <v>172</v>
      </c>
      <c r="B40" s="11" t="s">
        <v>85</v>
      </c>
      <c r="C40" s="12" t="s">
        <v>27</v>
      </c>
      <c r="E40" t="s">
        <v>16</v>
      </c>
      <c r="F40">
        <v>129</v>
      </c>
      <c r="G40" t="s">
        <v>3</v>
      </c>
      <c r="H40" t="s">
        <v>21</v>
      </c>
      <c r="I40" s="12" t="s">
        <v>118</v>
      </c>
      <c r="J40" s="31">
        <f>IF(G40="No Change","N/A",IF(G40="New Tag Required",Lookup!F:F,IF(G40="N/A","N/A","")))</f>
        <v>0</v>
      </c>
      <c r="M40" s="31" t="str">
        <f>IF(H40="No Change","N/A",IF(H40="New Tag Required",Lookup!F:F,IF(H40="N/A","N/A","")))</f>
        <v/>
      </c>
    </row>
    <row r="41" spans="1:15" x14ac:dyDescent="0.25">
      <c r="A41" s="48" t="s">
        <v>171</v>
      </c>
      <c r="B41" s="11" t="s">
        <v>85</v>
      </c>
      <c r="C41" s="12" t="s">
        <v>27</v>
      </c>
      <c r="E41" t="s">
        <v>16</v>
      </c>
      <c r="F41">
        <v>325</v>
      </c>
      <c r="G41" t="s">
        <v>3</v>
      </c>
      <c r="H41" t="s">
        <v>21</v>
      </c>
      <c r="I41" s="12" t="s">
        <v>119</v>
      </c>
      <c r="J41" s="31">
        <f>IF(G41="No Change","N/A",IF(G41="New Tag Required",Lookup!F:F,IF(G41="N/A","N/A","")))</f>
        <v>0</v>
      </c>
      <c r="M41" s="31" t="str">
        <f>IF(H41="No Change","N/A",IF(H41="New Tag Required",Lookup!F:F,IF(H41="N/A","N/A","")))</f>
        <v/>
      </c>
    </row>
    <row r="42" spans="1:15" x14ac:dyDescent="0.25">
      <c r="A42" s="48" t="s">
        <v>170</v>
      </c>
      <c r="B42" s="11" t="s">
        <v>86</v>
      </c>
      <c r="C42" s="12" t="s">
        <v>27</v>
      </c>
      <c r="E42" t="s">
        <v>16</v>
      </c>
      <c r="F42">
        <v>173</v>
      </c>
      <c r="G42" t="s">
        <v>3</v>
      </c>
      <c r="H42" t="s">
        <v>21</v>
      </c>
      <c r="I42" s="12" t="s">
        <v>120</v>
      </c>
      <c r="J42" s="31">
        <f>IF(G42="No Change","N/A",IF(G42="New Tag Required",Lookup!F:F,IF(G42="N/A","N/A","")))</f>
        <v>0</v>
      </c>
      <c r="M42" s="31" t="str">
        <f>IF(H42="No Change","N/A",IF(H42="New Tag Required",Lookup!F:F,IF(H42="N/A","N/A","")))</f>
        <v/>
      </c>
    </row>
    <row r="43" spans="1:15" x14ac:dyDescent="0.25">
      <c r="A43" s="48" t="s">
        <v>169</v>
      </c>
      <c r="B43" s="11" t="s">
        <v>86</v>
      </c>
      <c r="C43" s="12" t="s">
        <v>27</v>
      </c>
      <c r="E43" t="s">
        <v>16</v>
      </c>
      <c r="F43">
        <v>282</v>
      </c>
      <c r="G43" t="s">
        <v>3</v>
      </c>
      <c r="H43" t="s">
        <v>21</v>
      </c>
      <c r="I43" s="12" t="s">
        <v>121</v>
      </c>
      <c r="J43" s="31">
        <f>IF(G43="No Change","N/A",IF(G43="New Tag Required",Lookup!F:F,IF(G43="N/A","N/A","")))</f>
        <v>0</v>
      </c>
      <c r="M43" s="31" t="str">
        <f>IF(H43="No Change","N/A",IF(H43="New Tag Required",Lookup!F:F,IF(H43="N/A","N/A","")))</f>
        <v/>
      </c>
    </row>
    <row r="44" spans="1:15" x14ac:dyDescent="0.25">
      <c r="A44" s="48" t="s">
        <v>168</v>
      </c>
      <c r="B44" s="11" t="s">
        <v>86</v>
      </c>
      <c r="C44" s="12" t="s">
        <v>27</v>
      </c>
      <c r="E44" t="s">
        <v>16</v>
      </c>
      <c r="F44">
        <v>129</v>
      </c>
      <c r="G44" t="s">
        <v>3</v>
      </c>
      <c r="H44" t="s">
        <v>21</v>
      </c>
      <c r="I44" s="12" t="s">
        <v>122</v>
      </c>
      <c r="J44" s="31">
        <f>IF(G44="No Change","N/A",IF(G44="New Tag Required",Lookup!F:F,IF(G44="N/A","N/A","")))</f>
        <v>0</v>
      </c>
      <c r="M44" s="31" t="str">
        <f>IF(H44="No Change","N/A",IF(H44="New Tag Required",Lookup!F:F,IF(H44="N/A","N/A","")))</f>
        <v/>
      </c>
    </row>
    <row r="45" spans="1:15" x14ac:dyDescent="0.25">
      <c r="A45" s="48" t="s">
        <v>167</v>
      </c>
      <c r="B45" s="11" t="s">
        <v>86</v>
      </c>
      <c r="C45" s="12" t="s">
        <v>27</v>
      </c>
      <c r="E45" t="s">
        <v>16</v>
      </c>
      <c r="F45">
        <v>321</v>
      </c>
      <c r="G45" t="s">
        <v>3</v>
      </c>
      <c r="H45" t="s">
        <v>21</v>
      </c>
      <c r="I45" s="12" t="s">
        <v>123</v>
      </c>
      <c r="J45" s="31">
        <f>IF(G45="No Change","N/A",IF(G45="New Tag Required",Lookup!F:F,IF(G45="N/A","N/A","")))</f>
        <v>0</v>
      </c>
      <c r="M45" s="31" t="str">
        <f>IF(H45="No Change","N/A",IF(H45="New Tag Required",Lookup!F:F,IF(H45="N/A","N/A","")))</f>
        <v/>
      </c>
    </row>
    <row r="46" spans="1:15" x14ac:dyDescent="0.25">
      <c r="A46" s="48" t="s">
        <v>166</v>
      </c>
      <c r="B46" s="11" t="s">
        <v>87</v>
      </c>
      <c r="C46" s="12" t="s">
        <v>27</v>
      </c>
      <c r="E46" t="s">
        <v>16</v>
      </c>
      <c r="F46">
        <v>175</v>
      </c>
      <c r="G46" t="s">
        <v>3</v>
      </c>
      <c r="H46" t="s">
        <v>21</v>
      </c>
      <c r="I46" s="12" t="s">
        <v>124</v>
      </c>
      <c r="J46" s="31">
        <f>IF(G46="No Change","N/A",IF(G46="New Tag Required",Lookup!F:F,IF(G46="N/A","N/A","")))</f>
        <v>0</v>
      </c>
      <c r="M46" s="31" t="str">
        <f>IF(H46="No Change","N/A",IF(H46="New Tag Required",Lookup!F:F,IF(H46="N/A","N/A","")))</f>
        <v/>
      </c>
    </row>
    <row r="47" spans="1:15" x14ac:dyDescent="0.25">
      <c r="A47" s="48" t="s">
        <v>165</v>
      </c>
      <c r="B47" s="11" t="s">
        <v>87</v>
      </c>
      <c r="C47" s="12" t="s">
        <v>27</v>
      </c>
      <c r="E47" t="s">
        <v>16</v>
      </c>
      <c r="F47">
        <v>282</v>
      </c>
      <c r="G47" t="s">
        <v>3</v>
      </c>
      <c r="H47" t="s">
        <v>21</v>
      </c>
      <c r="I47" s="12" t="s">
        <v>125</v>
      </c>
      <c r="J47" s="31">
        <f>IF(G47="No Change","N/A",IF(G47="New Tag Required",Lookup!F:F,IF(G47="N/A","N/A","")))</f>
        <v>0</v>
      </c>
      <c r="M47" s="31" t="str">
        <f>IF(H47="No Change","N/A",IF(H47="New Tag Required",Lookup!F:F,IF(H47="N/A","N/A","")))</f>
        <v/>
      </c>
      <c r="N47" s="19"/>
    </row>
    <row r="48" spans="1:15" x14ac:dyDescent="0.25">
      <c r="A48" s="48" t="s">
        <v>164</v>
      </c>
      <c r="B48" s="11" t="s">
        <v>87</v>
      </c>
      <c r="C48" s="12" t="s">
        <v>27</v>
      </c>
      <c r="E48" t="s">
        <v>16</v>
      </c>
      <c r="F48">
        <v>129</v>
      </c>
      <c r="G48" t="s">
        <v>3</v>
      </c>
      <c r="H48" t="s">
        <v>21</v>
      </c>
      <c r="I48" s="12" t="s">
        <v>126</v>
      </c>
      <c r="J48" s="31">
        <f>IF(G48="No Change","N/A",IF(G48="New Tag Required",Lookup!F:F,IF(G48="N/A","N/A","")))</f>
        <v>0</v>
      </c>
      <c r="M48" s="31" t="str">
        <f>IF(H48="No Change","N/A",IF(H48="New Tag Required",Lookup!F:F,IF(H48="N/A","N/A","")))</f>
        <v/>
      </c>
      <c r="N48" s="2"/>
    </row>
    <row r="49" spans="1:14" x14ac:dyDescent="0.25">
      <c r="A49" s="48" t="s">
        <v>163</v>
      </c>
      <c r="B49" s="11" t="s">
        <v>87</v>
      </c>
      <c r="C49" s="12" t="s">
        <v>27</v>
      </c>
      <c r="E49" t="s">
        <v>16</v>
      </c>
      <c r="F49">
        <v>321</v>
      </c>
      <c r="G49" t="s">
        <v>3</v>
      </c>
      <c r="H49" t="s">
        <v>21</v>
      </c>
      <c r="I49" s="12" t="s">
        <v>127</v>
      </c>
      <c r="J49" s="31">
        <f>IF(G49="No Change","N/A",IF(G49="New Tag Required",Lookup!F:F,IF(G49="N/A","N/A","")))</f>
        <v>0</v>
      </c>
      <c r="M49" s="31" t="str">
        <f>IF(H49="No Change","N/A",IF(H49="New Tag Required",Lookup!F:F,IF(H49="N/A","N/A","")))</f>
        <v/>
      </c>
      <c r="N49" s="2"/>
    </row>
    <row r="50" spans="1:14" x14ac:dyDescent="0.25">
      <c r="A50" s="48" t="s">
        <v>162</v>
      </c>
      <c r="B50" s="11" t="s">
        <v>88</v>
      </c>
      <c r="C50" s="12" t="s">
        <v>27</v>
      </c>
      <c r="E50" t="s">
        <v>16</v>
      </c>
      <c r="F50">
        <v>176</v>
      </c>
      <c r="G50" t="s">
        <v>3</v>
      </c>
      <c r="H50" t="s">
        <v>21</v>
      </c>
      <c r="I50" s="12" t="s">
        <v>128</v>
      </c>
      <c r="J50" s="31">
        <f>IF(G50="No Change","N/A",IF(G50="New Tag Required",Lookup!F:F,IF(G50="N/A","N/A","")))</f>
        <v>0</v>
      </c>
      <c r="M50" s="31" t="str">
        <f>IF(H50="No Change","N/A",IF(H50="New Tag Required",Lookup!F:F,IF(H50="N/A","N/A","")))</f>
        <v/>
      </c>
    </row>
    <row r="51" spans="1:14" x14ac:dyDescent="0.25">
      <c r="A51" s="48" t="s">
        <v>161</v>
      </c>
      <c r="B51" s="11" t="s">
        <v>88</v>
      </c>
      <c r="C51" s="12" t="s">
        <v>27</v>
      </c>
      <c r="E51" t="s">
        <v>16</v>
      </c>
      <c r="F51">
        <v>274</v>
      </c>
      <c r="G51" t="s">
        <v>3</v>
      </c>
      <c r="H51" t="s">
        <v>21</v>
      </c>
      <c r="I51" s="12" t="s">
        <v>129</v>
      </c>
      <c r="J51" s="31">
        <f>IF(G51="No Change","N/A",IF(G51="New Tag Required",Lookup!F:F,IF(G51="N/A","N/A","")))</f>
        <v>0</v>
      </c>
      <c r="M51" s="31" t="str">
        <f>IF(H51="No Change","N/A",IF(H51="New Tag Required",Lookup!F:F,IF(H51="N/A","N/A","")))</f>
        <v/>
      </c>
    </row>
    <row r="52" spans="1:14" x14ac:dyDescent="0.25">
      <c r="A52" s="48" t="s">
        <v>160</v>
      </c>
      <c r="B52" s="11" t="s">
        <v>88</v>
      </c>
      <c r="C52" s="12" t="s">
        <v>27</v>
      </c>
      <c r="E52" t="s">
        <v>16</v>
      </c>
      <c r="F52">
        <v>113</v>
      </c>
      <c r="G52" t="s">
        <v>3</v>
      </c>
      <c r="H52" t="s">
        <v>21</v>
      </c>
      <c r="I52" s="12" t="s">
        <v>130</v>
      </c>
      <c r="J52" s="31">
        <f>IF(G52="No Change","N/A",IF(G52="New Tag Required",Lookup!F:F,IF(G52="N/A","N/A","")))</f>
        <v>0</v>
      </c>
      <c r="M52" s="31" t="str">
        <f>IF(H52="No Change","N/A",IF(H52="New Tag Required",Lookup!F:F,IF(H52="N/A","N/A","")))</f>
        <v/>
      </c>
    </row>
    <row r="53" spans="1:14" x14ac:dyDescent="0.25">
      <c r="A53" s="48" t="s">
        <v>159</v>
      </c>
      <c r="B53" s="11" t="s">
        <v>88</v>
      </c>
      <c r="C53" s="12" t="s">
        <v>27</v>
      </c>
      <c r="E53" t="s">
        <v>16</v>
      </c>
      <c r="F53">
        <v>314</v>
      </c>
      <c r="G53" t="s">
        <v>3</v>
      </c>
      <c r="H53" t="s">
        <v>21</v>
      </c>
      <c r="I53" s="12" t="s">
        <v>131</v>
      </c>
      <c r="J53" s="31">
        <f>IF(G53="No Change","N/A",IF(G53="New Tag Required",Lookup!F:F,IF(G53="N/A","N/A","")))</f>
        <v>0</v>
      </c>
      <c r="M53" s="31" t="str">
        <f>IF(H53="No Change","N/A",IF(H53="New Tag Required",Lookup!F:F,IF(H53="N/A","N/A","")))</f>
        <v/>
      </c>
    </row>
    <row r="54" spans="1:14" x14ac:dyDescent="0.25">
      <c r="A54" s="24" t="s">
        <v>105</v>
      </c>
      <c r="B54" s="11" t="s">
        <v>89</v>
      </c>
      <c r="C54" s="12" t="s">
        <v>26</v>
      </c>
      <c r="E54" s="18">
        <v>164</v>
      </c>
      <c r="F54">
        <v>0</v>
      </c>
      <c r="G54" s="2" t="s">
        <v>16</v>
      </c>
      <c r="H54" s="2" t="s">
        <v>16</v>
      </c>
      <c r="I54" s="12" t="s">
        <v>132</v>
      </c>
      <c r="J54" s="31" t="str">
        <f>IF(G54="No Change","N/A",IF(G54="New Tag Required",Lookup!F:F,IF(G54="N/A","N/A","")))</f>
        <v>N/A</v>
      </c>
      <c r="M54" s="31" t="str">
        <f>IF(H54="No Change","N/A",IF(H54="New Tag Required",Lookup!F:F,IF(H54="N/A","N/A","")))</f>
        <v>N/A</v>
      </c>
    </row>
    <row r="55" spans="1:14" x14ac:dyDescent="0.25">
      <c r="A55" s="24">
        <v>12</v>
      </c>
      <c r="B55" s="11" t="s">
        <v>89</v>
      </c>
      <c r="C55" s="12" t="s">
        <v>26</v>
      </c>
      <c r="E55" s="2">
        <v>156</v>
      </c>
      <c r="F55">
        <v>0</v>
      </c>
      <c r="G55" s="2" t="s">
        <v>16</v>
      </c>
      <c r="H55" s="2" t="s">
        <v>16</v>
      </c>
      <c r="I55" s="12" t="s">
        <v>133</v>
      </c>
      <c r="J55" s="31" t="str">
        <f>IF(G55="No Change","N/A",IF(G55="New Tag Required",Lookup!F:F,IF(G55="N/A","N/A","")))</f>
        <v>N/A</v>
      </c>
      <c r="M55" s="31" t="str">
        <f>IF(H55="No Change","N/A",IF(H55="New Tag Required",Lookup!F:F,IF(H55="N/A","N/A","")))</f>
        <v>N/A</v>
      </c>
    </row>
    <row r="56" spans="1:14" x14ac:dyDescent="0.25">
      <c r="A56" s="24">
        <v>101</v>
      </c>
      <c r="B56" s="11" t="s">
        <v>83</v>
      </c>
      <c r="C56" s="12" t="s">
        <v>26</v>
      </c>
      <c r="E56" s="2">
        <v>173</v>
      </c>
      <c r="F56">
        <v>0</v>
      </c>
      <c r="G56" s="2" t="s">
        <v>16</v>
      </c>
      <c r="H56" s="2" t="s">
        <v>16</v>
      </c>
      <c r="I56" s="12" t="s">
        <v>134</v>
      </c>
      <c r="J56" s="31" t="str">
        <f>IF(G56="No Change","N/A",IF(G56="New Tag Required",Lookup!F:F,IF(G56="N/A","N/A","")))</f>
        <v>N/A</v>
      </c>
      <c r="M56" s="31" t="str">
        <f>IF(H56="No Change","N/A",IF(H56="New Tag Required",Lookup!F:F,IF(H56="N/A","N/A","")))</f>
        <v>N/A</v>
      </c>
    </row>
    <row r="57" spans="1:14" x14ac:dyDescent="0.25">
      <c r="A57" s="24">
        <v>104</v>
      </c>
      <c r="B57" s="11" t="s">
        <v>83</v>
      </c>
      <c r="C57" s="12" t="s">
        <v>26</v>
      </c>
      <c r="E57" s="2">
        <v>291</v>
      </c>
      <c r="F57">
        <v>0</v>
      </c>
      <c r="G57" s="2" t="s">
        <v>16</v>
      </c>
      <c r="H57" s="2" t="s">
        <v>16</v>
      </c>
      <c r="I57" s="12" t="s">
        <v>135</v>
      </c>
      <c r="J57" s="31" t="str">
        <f>IF(G57="No Change","N/A",IF(G57="New Tag Required",Lookup!F:F,IF(G57="N/A","N/A","")))</f>
        <v>N/A</v>
      </c>
      <c r="M57" s="31" t="str">
        <f>IF(H57="No Change","N/A",IF(H57="New Tag Required",Lookup!F:F,IF(H57="N/A","N/A","")))</f>
        <v>N/A</v>
      </c>
    </row>
    <row r="58" spans="1:14" x14ac:dyDescent="0.25">
      <c r="A58" s="24">
        <v>111</v>
      </c>
      <c r="B58" s="11" t="s">
        <v>83</v>
      </c>
      <c r="C58" s="12" t="s">
        <v>26</v>
      </c>
      <c r="E58" s="2">
        <v>192</v>
      </c>
      <c r="F58">
        <v>0</v>
      </c>
      <c r="G58" s="2" t="s">
        <v>16</v>
      </c>
      <c r="H58" s="2" t="s">
        <v>16</v>
      </c>
      <c r="I58" s="12" t="s">
        <v>136</v>
      </c>
      <c r="J58" s="31" t="str">
        <f>IF(G58="No Change","N/A",IF(G58="New Tag Required",Lookup!F:F,IF(G58="N/A","N/A","")))</f>
        <v>N/A</v>
      </c>
      <c r="M58" s="31" t="str">
        <f>IF(H58="No Change","N/A",IF(H58="New Tag Required",Lookup!F:F,IF(H58="N/A","N/A","")))</f>
        <v>N/A</v>
      </c>
    </row>
    <row r="59" spans="1:14" x14ac:dyDescent="0.25">
      <c r="A59" s="24">
        <v>115</v>
      </c>
      <c r="B59" s="11" t="s">
        <v>83</v>
      </c>
      <c r="C59" s="12" t="s">
        <v>26</v>
      </c>
      <c r="E59" s="2">
        <v>286</v>
      </c>
      <c r="F59">
        <v>0</v>
      </c>
      <c r="G59" s="2" t="s">
        <v>16</v>
      </c>
      <c r="H59" s="2" t="s">
        <v>16</v>
      </c>
      <c r="I59" s="12" t="s">
        <v>137</v>
      </c>
      <c r="J59" s="31" t="str">
        <f>IF(G59="No Change","N/A",IF(G59="New Tag Required",Lookup!F:F,IF(G59="N/A","N/A","")))</f>
        <v>N/A</v>
      </c>
      <c r="M59" s="31" t="str">
        <f>IF(H59="No Change","N/A",IF(H59="New Tag Required",Lookup!F:F,IF(H59="N/A","N/A","")))</f>
        <v>N/A</v>
      </c>
    </row>
    <row r="60" spans="1:14" x14ac:dyDescent="0.25">
      <c r="A60" s="24">
        <v>201</v>
      </c>
      <c r="B60" s="11" t="s">
        <v>84</v>
      </c>
      <c r="C60" s="12" t="s">
        <v>26</v>
      </c>
      <c r="E60" s="2">
        <v>172</v>
      </c>
      <c r="F60">
        <v>0</v>
      </c>
      <c r="G60" s="2" t="s">
        <v>16</v>
      </c>
      <c r="H60" s="2" t="s">
        <v>16</v>
      </c>
      <c r="I60" s="12" t="s">
        <v>138</v>
      </c>
      <c r="J60" s="31" t="str">
        <f>IF(G60="No Change","N/A",IF(G60="New Tag Required",Lookup!F:F,IF(G60="N/A","N/A","")))</f>
        <v>N/A</v>
      </c>
      <c r="M60" s="31" t="str">
        <f>IF(H60="No Change","N/A",IF(H60="New Tag Required",Lookup!F:F,IF(H60="N/A","N/A","")))</f>
        <v>N/A</v>
      </c>
    </row>
    <row r="61" spans="1:14" x14ac:dyDescent="0.25">
      <c r="A61" s="24">
        <v>204</v>
      </c>
      <c r="B61" s="11" t="s">
        <v>84</v>
      </c>
      <c r="C61" s="12" t="s">
        <v>26</v>
      </c>
      <c r="E61" s="2">
        <v>282</v>
      </c>
      <c r="F61">
        <v>0</v>
      </c>
      <c r="G61" s="2" t="s">
        <v>16</v>
      </c>
      <c r="H61" s="2" t="s">
        <v>16</v>
      </c>
      <c r="I61" s="12" t="s">
        <v>139</v>
      </c>
      <c r="J61" s="31" t="str">
        <f>IF(G61="No Change","N/A",IF(G61="New Tag Required",Lookup!F:F,IF(G61="N/A","N/A","")))</f>
        <v>N/A</v>
      </c>
      <c r="M61" s="31" t="str">
        <f>IF(H61="No Change","N/A",IF(H61="New Tag Required",Lookup!F:F,IF(H61="N/A","N/A","")))</f>
        <v>N/A</v>
      </c>
    </row>
    <row r="62" spans="1:14" x14ac:dyDescent="0.25">
      <c r="A62" s="24">
        <v>208</v>
      </c>
      <c r="B62" s="11" t="s">
        <v>84</v>
      </c>
      <c r="C62" s="12" t="s">
        <v>26</v>
      </c>
      <c r="E62" s="2">
        <v>129</v>
      </c>
      <c r="F62">
        <v>0</v>
      </c>
      <c r="G62" s="2" t="s">
        <v>16</v>
      </c>
      <c r="H62" s="2" t="s">
        <v>16</v>
      </c>
      <c r="I62" s="12" t="s">
        <v>140</v>
      </c>
      <c r="J62" s="31" t="str">
        <f>IF(G62="No Change","N/A",IF(G62="New Tag Required",Lookup!F:F,IF(G62="N/A","N/A","")))</f>
        <v>N/A</v>
      </c>
      <c r="M62" s="31" t="str">
        <f>IF(H62="No Change","N/A",IF(H62="New Tag Required",Lookup!F:F,IF(H62="N/A","N/A","")))</f>
        <v>N/A</v>
      </c>
    </row>
    <row r="63" spans="1:14" x14ac:dyDescent="0.25">
      <c r="A63" s="24">
        <v>215</v>
      </c>
      <c r="B63" s="11" t="s">
        <v>84</v>
      </c>
      <c r="C63" s="12" t="s">
        <v>26</v>
      </c>
      <c r="E63" s="2">
        <v>325</v>
      </c>
      <c r="F63">
        <v>0</v>
      </c>
      <c r="G63" s="2" t="s">
        <v>16</v>
      </c>
      <c r="H63" s="2" t="s">
        <v>16</v>
      </c>
      <c r="I63" s="12" t="s">
        <v>141</v>
      </c>
      <c r="J63" s="31" t="str">
        <f>IF(G63="No Change","N/A",IF(G63="New Tag Required",Lookup!F:F,IF(G63="N/A","N/A","")))</f>
        <v>N/A</v>
      </c>
      <c r="M63" s="31" t="str">
        <f>IF(H63="No Change","N/A",IF(H63="New Tag Required",Lookup!F:F,IF(H63="N/A","N/A","")))</f>
        <v>N/A</v>
      </c>
    </row>
    <row r="64" spans="1:14" x14ac:dyDescent="0.25">
      <c r="A64" s="24">
        <v>301</v>
      </c>
      <c r="B64" s="11" t="s">
        <v>85</v>
      </c>
      <c r="C64" s="12" t="s">
        <v>26</v>
      </c>
      <c r="E64" s="2">
        <v>172</v>
      </c>
      <c r="F64">
        <v>0</v>
      </c>
      <c r="G64" s="2" t="s">
        <v>16</v>
      </c>
      <c r="H64" s="2" t="s">
        <v>16</v>
      </c>
      <c r="I64" s="12" t="s">
        <v>142</v>
      </c>
      <c r="J64" s="31" t="str">
        <f>IF(G64="No Change","N/A",IF(G64="New Tag Required",Lookup!F:F,IF(G64="N/A","N/A","")))</f>
        <v>N/A</v>
      </c>
      <c r="M64" s="31" t="str">
        <f>IF(H64="No Change","N/A",IF(H64="New Tag Required",Lookup!F:F,IF(H64="N/A","N/A","")))</f>
        <v>N/A</v>
      </c>
    </row>
    <row r="65" spans="1:13" x14ac:dyDescent="0.25">
      <c r="A65" s="24">
        <v>304</v>
      </c>
      <c r="B65" s="11" t="s">
        <v>85</v>
      </c>
      <c r="C65" s="12" t="s">
        <v>26</v>
      </c>
      <c r="E65" s="2">
        <v>282</v>
      </c>
      <c r="F65">
        <v>0</v>
      </c>
      <c r="G65" s="2" t="s">
        <v>16</v>
      </c>
      <c r="H65" s="2" t="s">
        <v>16</v>
      </c>
      <c r="I65" s="12" t="s">
        <v>143</v>
      </c>
      <c r="J65" s="31" t="str">
        <f>IF(G65="No Change","N/A",IF(G65="New Tag Required",Lookup!F:F,IF(G65="N/A","N/A","")))</f>
        <v>N/A</v>
      </c>
      <c r="M65" s="31" t="str">
        <f>IF(H65="No Change","N/A",IF(H65="New Tag Required",Lookup!F:F,IF(H65="N/A","N/A","")))</f>
        <v>N/A</v>
      </c>
    </row>
    <row r="66" spans="1:13" x14ac:dyDescent="0.25">
      <c r="A66" s="24">
        <v>308</v>
      </c>
      <c r="B66" s="11" t="s">
        <v>85</v>
      </c>
      <c r="C66" s="12" t="s">
        <v>26</v>
      </c>
      <c r="E66" s="2">
        <v>129</v>
      </c>
      <c r="F66">
        <v>0</v>
      </c>
      <c r="G66" s="2" t="s">
        <v>16</v>
      </c>
      <c r="H66" s="2" t="s">
        <v>16</v>
      </c>
      <c r="I66" s="12" t="s">
        <v>144</v>
      </c>
      <c r="J66" s="31" t="str">
        <f>IF(G66="No Change","N/A",IF(G66="New Tag Required",Lookup!F:F,IF(G66="N/A","N/A","")))</f>
        <v>N/A</v>
      </c>
      <c r="M66" s="31" t="str">
        <f>IF(H66="No Change","N/A",IF(H66="New Tag Required",Lookup!F:F,IF(H66="N/A","N/A","")))</f>
        <v>N/A</v>
      </c>
    </row>
    <row r="67" spans="1:13" x14ac:dyDescent="0.25">
      <c r="A67" s="24">
        <v>315</v>
      </c>
      <c r="B67" s="11" t="s">
        <v>85</v>
      </c>
      <c r="C67" s="12" t="s">
        <v>26</v>
      </c>
      <c r="E67" s="2">
        <v>325</v>
      </c>
      <c r="F67">
        <v>0</v>
      </c>
      <c r="G67" s="2" t="s">
        <v>16</v>
      </c>
      <c r="H67" s="2" t="s">
        <v>16</v>
      </c>
      <c r="I67" s="12" t="s">
        <v>145</v>
      </c>
      <c r="J67" s="31" t="str">
        <f>IF(G67="No Change","N/A",IF(G67="New Tag Required",Lookup!F:F,IF(G67="N/A","N/A","")))</f>
        <v>N/A</v>
      </c>
      <c r="M67" s="31" t="str">
        <f>IF(H67="No Change","N/A",IF(H67="New Tag Required",Lookup!F:F,IF(H67="N/A","N/A","")))</f>
        <v>N/A</v>
      </c>
    </row>
    <row r="68" spans="1:13" x14ac:dyDescent="0.25">
      <c r="A68" s="45">
        <v>401</v>
      </c>
      <c r="B68" s="11" t="s">
        <v>86</v>
      </c>
      <c r="C68" s="12" t="s">
        <v>26</v>
      </c>
      <c r="E68" s="2">
        <v>173</v>
      </c>
      <c r="F68">
        <v>0</v>
      </c>
      <c r="G68" s="2" t="s">
        <v>16</v>
      </c>
      <c r="H68" s="2" t="s">
        <v>16</v>
      </c>
      <c r="I68" s="12" t="s">
        <v>146</v>
      </c>
      <c r="J68" s="31" t="str">
        <f>IF(G68="No Change","N/A",IF(G68="New Tag Required",Lookup!F:F,IF(G68="N/A","N/A","")))</f>
        <v>N/A</v>
      </c>
      <c r="M68" s="31" t="str">
        <f>IF(H68="No Change","N/A",IF(H68="New Tag Required",Lookup!F:F,IF(H68="N/A","N/A","")))</f>
        <v>N/A</v>
      </c>
    </row>
    <row r="69" spans="1:13" x14ac:dyDescent="0.25">
      <c r="A69" s="45">
        <v>404</v>
      </c>
      <c r="B69" s="11" t="s">
        <v>86</v>
      </c>
      <c r="C69" s="12" t="s">
        <v>26</v>
      </c>
      <c r="E69" s="2">
        <v>282</v>
      </c>
      <c r="F69">
        <v>0</v>
      </c>
      <c r="G69" s="2" t="s">
        <v>16</v>
      </c>
      <c r="H69" s="2" t="s">
        <v>16</v>
      </c>
      <c r="I69" s="12" t="s">
        <v>147</v>
      </c>
      <c r="J69" s="31" t="str">
        <f>IF(G69="No Change","N/A",IF(G69="New Tag Required",Lookup!F:F,IF(G69="N/A","N/A","")))</f>
        <v>N/A</v>
      </c>
      <c r="M69" s="31" t="str">
        <f>IF(H69="No Change","N/A",IF(H69="New Tag Required",Lookup!F:F,IF(H69="N/A","N/A","")))</f>
        <v>N/A</v>
      </c>
    </row>
    <row r="70" spans="1:13" x14ac:dyDescent="0.25">
      <c r="A70" s="45">
        <v>408</v>
      </c>
      <c r="B70" s="11" t="s">
        <v>86</v>
      </c>
      <c r="C70" s="12" t="s">
        <v>26</v>
      </c>
      <c r="E70" s="2">
        <v>129</v>
      </c>
      <c r="F70">
        <v>0</v>
      </c>
      <c r="G70" s="2" t="s">
        <v>16</v>
      </c>
      <c r="H70" s="2" t="s">
        <v>16</v>
      </c>
      <c r="I70" s="12" t="s">
        <v>148</v>
      </c>
      <c r="J70" s="31" t="str">
        <f>IF(G70="No Change","N/A",IF(G70="New Tag Required",Lookup!F:F,IF(G70="N/A","N/A","")))</f>
        <v>N/A</v>
      </c>
      <c r="M70" s="31" t="str">
        <f>IF(H70="No Change","N/A",IF(H70="New Tag Required",Lookup!F:F,IF(H70="N/A","N/A","")))</f>
        <v>N/A</v>
      </c>
    </row>
    <row r="71" spans="1:13" x14ac:dyDescent="0.25">
      <c r="A71" s="24">
        <v>415</v>
      </c>
      <c r="B71" s="11" t="s">
        <v>86</v>
      </c>
      <c r="C71" s="12" t="s">
        <v>26</v>
      </c>
      <c r="E71" s="2">
        <v>321</v>
      </c>
      <c r="F71">
        <v>0</v>
      </c>
      <c r="G71" s="2" t="s">
        <v>16</v>
      </c>
      <c r="H71" s="2" t="s">
        <v>16</v>
      </c>
      <c r="I71" s="12" t="s">
        <v>149</v>
      </c>
      <c r="J71" s="31" t="str">
        <f>IF(G71="No Change","N/A",IF(G71="New Tag Required",Lookup!F:F,IF(G71="N/A","N/A","")))</f>
        <v>N/A</v>
      </c>
      <c r="M71" s="31" t="str">
        <f>IF(H71="No Change","N/A",IF(H71="New Tag Required",Lookup!F:F,IF(H71="N/A","N/A","")))</f>
        <v>N/A</v>
      </c>
    </row>
    <row r="72" spans="1:13" x14ac:dyDescent="0.25">
      <c r="A72" s="24">
        <v>501</v>
      </c>
      <c r="B72" s="11" t="s">
        <v>87</v>
      </c>
      <c r="C72" s="12" t="s">
        <v>26</v>
      </c>
      <c r="E72" s="2">
        <v>175</v>
      </c>
      <c r="F72">
        <v>0</v>
      </c>
      <c r="G72" s="2" t="s">
        <v>16</v>
      </c>
      <c r="H72" s="2" t="s">
        <v>16</v>
      </c>
      <c r="I72" s="12" t="s">
        <v>150</v>
      </c>
      <c r="J72" s="31" t="str">
        <f>IF(G72="No Change","N/A",IF(G72="New Tag Required",Lookup!F:F,IF(G72="N/A","N/A","")))</f>
        <v>N/A</v>
      </c>
      <c r="M72" s="31" t="str">
        <f>IF(H72="No Change","N/A",IF(H72="New Tag Required",Lookup!F:F,IF(H72="N/A","N/A","")))</f>
        <v>N/A</v>
      </c>
    </row>
    <row r="73" spans="1:13" x14ac:dyDescent="0.25">
      <c r="A73" s="24">
        <v>504</v>
      </c>
      <c r="B73" s="11" t="s">
        <v>87</v>
      </c>
      <c r="C73" s="12" t="s">
        <v>26</v>
      </c>
      <c r="E73" s="2">
        <v>282</v>
      </c>
      <c r="F73">
        <v>0</v>
      </c>
      <c r="G73" s="2" t="s">
        <v>16</v>
      </c>
      <c r="H73" s="2" t="s">
        <v>16</v>
      </c>
      <c r="I73" s="12" t="s">
        <v>151</v>
      </c>
      <c r="J73" s="31" t="str">
        <f>IF(G73="No Change","N/A",IF(G73="New Tag Required",Lookup!F:F,IF(G73="N/A","N/A","")))</f>
        <v>N/A</v>
      </c>
      <c r="M73" s="31" t="str">
        <f>IF(H73="No Change","N/A",IF(H73="New Tag Required",Lookup!F:F,IF(H73="N/A","N/A","")))</f>
        <v>N/A</v>
      </c>
    </row>
    <row r="74" spans="1:13" x14ac:dyDescent="0.25">
      <c r="A74" s="24">
        <v>508</v>
      </c>
      <c r="B74" s="11" t="s">
        <v>87</v>
      </c>
      <c r="C74" s="12" t="s">
        <v>26</v>
      </c>
      <c r="E74" s="2">
        <v>129</v>
      </c>
      <c r="F74">
        <v>0</v>
      </c>
      <c r="G74" s="2" t="s">
        <v>16</v>
      </c>
      <c r="H74" s="2" t="s">
        <v>16</v>
      </c>
      <c r="I74" s="12" t="s">
        <v>152</v>
      </c>
      <c r="J74" s="31" t="str">
        <f>IF(G74="No Change","N/A",IF(G74="New Tag Required",Lookup!F:F,IF(G74="N/A","N/A","")))</f>
        <v>N/A</v>
      </c>
      <c r="M74" s="31" t="str">
        <f>IF(H74="No Change","N/A",IF(H74="New Tag Required",Lookup!F:F,IF(H74="N/A","N/A","")))</f>
        <v>N/A</v>
      </c>
    </row>
    <row r="75" spans="1:13" x14ac:dyDescent="0.25">
      <c r="A75" s="24">
        <v>515</v>
      </c>
      <c r="B75" s="11" t="s">
        <v>87</v>
      </c>
      <c r="C75" s="12" t="s">
        <v>26</v>
      </c>
      <c r="E75" s="2">
        <v>321</v>
      </c>
      <c r="F75">
        <v>0</v>
      </c>
      <c r="G75" s="2" t="s">
        <v>16</v>
      </c>
      <c r="H75" s="2" t="s">
        <v>16</v>
      </c>
      <c r="I75" s="12" t="s">
        <v>153</v>
      </c>
      <c r="J75" s="31" t="str">
        <f>IF(G75="No Change","N/A",IF(G75="New Tag Required",Lookup!F:F,IF(G75="N/A","N/A","")))</f>
        <v>N/A</v>
      </c>
      <c r="M75" s="31" t="str">
        <f>IF(H75="No Change","N/A",IF(H75="New Tag Required",Lookup!F:F,IF(H75="N/A","N/A","")))</f>
        <v>N/A</v>
      </c>
    </row>
    <row r="76" spans="1:13" x14ac:dyDescent="0.25">
      <c r="A76" s="24">
        <v>601</v>
      </c>
      <c r="B76" s="11" t="s">
        <v>88</v>
      </c>
      <c r="C76" s="12" t="s">
        <v>26</v>
      </c>
      <c r="E76" s="2">
        <v>176</v>
      </c>
      <c r="F76">
        <v>0</v>
      </c>
      <c r="G76" s="2" t="s">
        <v>16</v>
      </c>
      <c r="H76" s="2" t="s">
        <v>16</v>
      </c>
      <c r="I76" s="12" t="s">
        <v>154</v>
      </c>
      <c r="J76" s="31" t="str">
        <f>IF(G76="No Change","N/A",IF(G76="New Tag Required",Lookup!F:F,IF(G76="N/A","N/A","")))</f>
        <v>N/A</v>
      </c>
      <c r="M76" s="31" t="str">
        <f>IF(H76="No Change","N/A",IF(H76="New Tag Required",Lookup!F:F,IF(H76="N/A","N/A","")))</f>
        <v>N/A</v>
      </c>
    </row>
    <row r="77" spans="1:13" x14ac:dyDescent="0.25">
      <c r="A77" s="45">
        <v>604</v>
      </c>
      <c r="B77" s="11" t="s">
        <v>88</v>
      </c>
      <c r="C77" s="12" t="s">
        <v>26</v>
      </c>
      <c r="E77" s="2">
        <v>274</v>
      </c>
      <c r="F77">
        <v>0</v>
      </c>
      <c r="G77" s="2" t="s">
        <v>16</v>
      </c>
      <c r="H77" s="2" t="s">
        <v>16</v>
      </c>
      <c r="I77" s="12" t="s">
        <v>155</v>
      </c>
      <c r="J77" s="31" t="str">
        <f>IF(G77="No Change","N/A",IF(G77="New Tag Required",Lookup!F:F,IF(G77="N/A","N/A","")))</f>
        <v>N/A</v>
      </c>
      <c r="M77" s="31" t="str">
        <f>IF(H77="No Change","N/A",IF(H77="New Tag Required",Lookup!F:F,IF(H77="N/A","N/A","")))</f>
        <v>N/A</v>
      </c>
    </row>
    <row r="78" spans="1:13" x14ac:dyDescent="0.25">
      <c r="A78" s="24">
        <v>608</v>
      </c>
      <c r="B78" s="11" t="s">
        <v>88</v>
      </c>
      <c r="C78" s="12" t="s">
        <v>26</v>
      </c>
      <c r="E78" s="2">
        <v>113</v>
      </c>
      <c r="F78">
        <v>0</v>
      </c>
      <c r="G78" s="2" t="s">
        <v>16</v>
      </c>
      <c r="H78" s="2" t="s">
        <v>16</v>
      </c>
      <c r="I78" s="12" t="s">
        <v>156</v>
      </c>
      <c r="J78" s="31" t="str">
        <f>IF(G78="No Change","N/A",IF(G78="New Tag Required",Lookup!F:F,IF(G78="N/A","N/A","")))</f>
        <v>N/A</v>
      </c>
      <c r="M78" s="31" t="str">
        <f>IF(H78="No Change","N/A",IF(H78="New Tag Required",Lookup!F:F,IF(H78="N/A","N/A","")))</f>
        <v>N/A</v>
      </c>
    </row>
    <row r="79" spans="1:13" x14ac:dyDescent="0.25">
      <c r="A79" s="24">
        <v>615</v>
      </c>
      <c r="B79" s="11" t="s">
        <v>88</v>
      </c>
      <c r="C79" s="12" t="s">
        <v>26</v>
      </c>
      <c r="E79" s="2">
        <v>314</v>
      </c>
      <c r="F79">
        <v>0</v>
      </c>
      <c r="G79" s="2" t="s">
        <v>16</v>
      </c>
      <c r="H79" s="2" t="s">
        <v>16</v>
      </c>
      <c r="I79" s="12" t="s">
        <v>157</v>
      </c>
      <c r="J79" s="31" t="str">
        <f>IF(G79="No Change","N/A",IF(G79="New Tag Required",Lookup!F:F,IF(G79="N/A","N/A","")))</f>
        <v>N/A</v>
      </c>
      <c r="M79" s="31" t="str">
        <f>IF(H79="No Change","N/A",IF(H79="New Tag Required",Lookup!F:F,IF(H79="N/A","N/A","")))</f>
        <v>N/A</v>
      </c>
    </row>
    <row r="82" spans="7:15" ht="15.75" thickBot="1" x14ac:dyDescent="0.3">
      <c r="H82" s="18"/>
      <c r="I82" s="18"/>
      <c r="J82" s="2"/>
      <c r="L82" s="2"/>
      <c r="M82" s="19"/>
      <c r="N82" s="2"/>
      <c r="O82" s="2"/>
    </row>
    <row r="83" spans="7:15" ht="45" x14ac:dyDescent="0.25">
      <c r="G83" s="36" t="s">
        <v>78</v>
      </c>
      <c r="H83" s="37" t="s">
        <v>79</v>
      </c>
      <c r="J83" s="34" t="s">
        <v>73</v>
      </c>
      <c r="K83" s="31"/>
      <c r="L83" s="31"/>
      <c r="M83" s="34" t="s">
        <v>74</v>
      </c>
    </row>
    <row r="84" spans="7:15" ht="15.75" thickBot="1" x14ac:dyDescent="0.3">
      <c r="G84" s="38">
        <f>COUNTIF(G6:G79,"New Tag Required")</f>
        <v>41</v>
      </c>
      <c r="H84" s="39">
        <f>COUNTIF(H6:H79,"New Sign Required")</f>
        <v>41</v>
      </c>
      <c r="J84" s="35">
        <f>COUNTIF(J6:J79,"Installed")</f>
        <v>0</v>
      </c>
      <c r="K84" s="31"/>
      <c r="L84" s="31"/>
      <c r="M84" s="35">
        <f>COUNTIF(M6:M79,"Installed")</f>
        <v>0</v>
      </c>
    </row>
    <row r="85" spans="7:15" x14ac:dyDescent="0.25">
      <c r="K85" s="12"/>
    </row>
    <row r="100" spans="3:8" x14ac:dyDescent="0.25">
      <c r="D100" s="2"/>
      <c r="E100" s="2"/>
      <c r="F100" s="2"/>
      <c r="G100" s="2"/>
      <c r="H100" s="2"/>
    </row>
    <row r="101" spans="3:8" x14ac:dyDescent="0.25">
      <c r="D101" s="2"/>
      <c r="E101" s="2"/>
      <c r="F101" s="2"/>
      <c r="G101" s="2"/>
      <c r="H101" s="2"/>
    </row>
    <row r="102" spans="3:8" x14ac:dyDescent="0.25">
      <c r="D102" s="2"/>
      <c r="E102" s="2"/>
      <c r="F102" s="2"/>
      <c r="G102" s="2"/>
      <c r="H102" s="2"/>
    </row>
    <row r="103" spans="3:8" x14ac:dyDescent="0.25">
      <c r="D103" s="2"/>
      <c r="E103" s="2"/>
      <c r="F103" s="2"/>
      <c r="G103" s="2"/>
      <c r="H103" s="2"/>
    </row>
    <row r="104" spans="3:8" x14ac:dyDescent="0.25">
      <c r="D104" s="2"/>
      <c r="E104" s="2"/>
      <c r="F104" s="2"/>
      <c r="G104" s="2"/>
      <c r="H104" s="2"/>
    </row>
    <row r="105" spans="3:8" x14ac:dyDescent="0.25"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I82 G9:G27">
    <cfRule type="containsText" dxfId="35" priority="119" operator="containsText" text="New Tag Required">
      <formula>NOT(ISERROR(SEARCH("New Tag Required",G9)))</formula>
    </cfRule>
  </conditionalFormatting>
  <conditionalFormatting sqref="D6:D7 D80:D99 D28:D53">
    <cfRule type="containsText" dxfId="34" priority="118" operator="containsText" text="Yes">
      <formula>NOT(ISERROR(SEARCH("Yes",D6)))</formula>
    </cfRule>
  </conditionalFormatting>
  <conditionalFormatting sqref="H200:H421 J82 H85:H99 H9:H81">
    <cfRule type="containsText" dxfId="33" priority="106" operator="containsText" text="New Sign Required">
      <formula>NOT(ISERROR(SEARCH("New Sign Required",H9)))</formula>
    </cfRule>
  </conditionalFormatting>
  <conditionalFormatting sqref="I82:J82 G9:H53 G54:G99 H54:H81">
    <cfRule type="containsText" dxfId="32" priority="105" operator="containsText" text="Action Required">
      <formula>NOT(ISERROR(SEARCH("Action Required",G9)))</formula>
    </cfRule>
  </conditionalFormatting>
  <conditionalFormatting sqref="H85:H99">
    <cfRule type="containsText" dxfId="31" priority="104" operator="containsText" text="Action Required">
      <formula>NOT(ISERROR(SEARCH("Action Required",H85)))</formula>
    </cfRule>
  </conditionalFormatting>
  <conditionalFormatting sqref="G6">
    <cfRule type="containsText" dxfId="30" priority="46" operator="containsText" text="New Tag Required">
      <formula>NOT(ISERROR(SEARCH("New Tag Required",G6)))</formula>
    </cfRule>
  </conditionalFormatting>
  <conditionalFormatting sqref="D9:D27">
    <cfRule type="containsText" dxfId="29" priority="45" operator="containsText" text="Yes">
      <formula>NOT(ISERROR(SEARCH("Yes",D9)))</formula>
    </cfRule>
  </conditionalFormatting>
  <conditionalFormatting sqref="H6">
    <cfRule type="containsText" dxfId="28" priority="44" operator="containsText" text="New Sign Required">
      <formula>NOT(ISERROR(SEARCH("New Sign Required",H6)))</formula>
    </cfRule>
  </conditionalFormatting>
  <conditionalFormatting sqref="G6">
    <cfRule type="containsText" dxfId="27" priority="43" operator="containsText" text="Action Required">
      <formula>NOT(ISERROR(SEARCH("Action Required",G6)))</formula>
    </cfRule>
  </conditionalFormatting>
  <conditionalFormatting sqref="H6">
    <cfRule type="containsText" dxfId="26" priority="42" operator="containsText" text="Action Required">
      <formula>NOT(ISERROR(SEARCH("Action Required",H6)))</formula>
    </cfRule>
  </conditionalFormatting>
  <conditionalFormatting sqref="G6">
    <cfRule type="containsText" dxfId="25" priority="41" operator="containsText" text="New Tag Required">
      <formula>NOT(ISERROR(SEARCH("New Tag Required",G6)))</formula>
    </cfRule>
  </conditionalFormatting>
  <conditionalFormatting sqref="D6">
    <cfRule type="containsText" dxfId="24" priority="40" operator="containsText" text="Yes">
      <formula>NOT(ISERROR(SEARCH("Yes",D6)))</formula>
    </cfRule>
  </conditionalFormatting>
  <conditionalFormatting sqref="G6">
    <cfRule type="containsText" dxfId="23" priority="39" operator="containsText" text="Action Required">
      <formula>NOT(ISERROR(SEARCH("Action Required",G6)))</formula>
    </cfRule>
  </conditionalFormatting>
  <conditionalFormatting sqref="D100:D199">
    <cfRule type="containsText" dxfId="22" priority="38" operator="containsText" text="Yes">
      <formula>NOT(ISERROR(SEARCH("Yes",D100)))</formula>
    </cfRule>
  </conditionalFormatting>
  <conditionalFormatting sqref="H100:H199">
    <cfRule type="containsText" dxfId="21" priority="37" operator="containsText" text="New Sign Required">
      <formula>NOT(ISERROR(SEARCH("New Sign Required",H100)))</formula>
    </cfRule>
  </conditionalFormatting>
  <conditionalFormatting sqref="G100:G199">
    <cfRule type="containsText" dxfId="20" priority="36" operator="containsText" text="Action Required">
      <formula>NOT(ISERROR(SEARCH("Action Required",G100)))</formula>
    </cfRule>
  </conditionalFormatting>
  <conditionalFormatting sqref="H100:H199">
    <cfRule type="containsText" dxfId="19" priority="35" operator="containsText" text="Action Required">
      <formula>NOT(ISERROR(SEARCH("Action Required",H100)))</formula>
    </cfRule>
  </conditionalFormatting>
  <conditionalFormatting sqref="D8">
    <cfRule type="containsText" dxfId="18" priority="32" operator="containsText" text="Yes">
      <formula>NOT(ISERROR(SEARCH("Yes",D8)))</formula>
    </cfRule>
  </conditionalFormatting>
  <conditionalFormatting sqref="G7">
    <cfRule type="containsText" dxfId="17" priority="16" operator="containsText" text="New Tag Required">
      <formula>NOT(ISERROR(SEARCH("New Tag Required",G7)))</formula>
    </cfRule>
  </conditionalFormatting>
  <conditionalFormatting sqref="H7">
    <cfRule type="containsText" dxfId="16" priority="15" operator="containsText" text="New Sign Required">
      <formula>NOT(ISERROR(SEARCH("New Sign Required",H7)))</formula>
    </cfRule>
  </conditionalFormatting>
  <conditionalFormatting sqref="G7">
    <cfRule type="containsText" dxfId="15" priority="14" operator="containsText" text="Action Required">
      <formula>NOT(ISERROR(SEARCH("Action Required",G7)))</formula>
    </cfRule>
  </conditionalFormatting>
  <conditionalFormatting sqref="H7">
    <cfRule type="containsText" dxfId="14" priority="13" operator="containsText" text="Action Required">
      <formula>NOT(ISERROR(SEARCH("Action Required",H7)))</formula>
    </cfRule>
  </conditionalFormatting>
  <conditionalFormatting sqref="J2:N2">
    <cfRule type="cellIs" dxfId="13" priority="12" operator="notEqual">
      <formula>0</formula>
    </cfRule>
  </conditionalFormatting>
  <conditionalFormatting sqref="J6:J79">
    <cfRule type="cellIs" dxfId="12" priority="11" operator="equal">
      <formula>0</formula>
    </cfRule>
  </conditionalFormatting>
  <conditionalFormatting sqref="M6:M79">
    <cfRule type="cellIs" dxfId="11" priority="10" operator="equal">
      <formula>0</formula>
    </cfRule>
  </conditionalFormatting>
  <conditionalFormatting sqref="J6:J79 M6:M79">
    <cfRule type="cellIs" dxfId="10" priority="7" operator="equal">
      <formula>"In Progress"</formula>
    </cfRule>
    <cfRule type="cellIs" dxfId="9" priority="8" operator="equal">
      <formula>"Log Issues"</formula>
    </cfRule>
    <cfRule type="cellIs" dxfId="8" priority="9" operator="equal">
      <formula>"N/A"</formula>
    </cfRule>
  </conditionalFormatting>
  <conditionalFormatting sqref="K6:L6">
    <cfRule type="expression" dxfId="7" priority="6">
      <formula>$J6="Log Issues"</formula>
    </cfRule>
  </conditionalFormatting>
  <conditionalFormatting sqref="N6:N15">
    <cfRule type="expression" dxfId="6" priority="5">
      <formula>$M6="Log Issues"</formula>
    </cfRule>
  </conditionalFormatting>
  <conditionalFormatting sqref="G8">
    <cfRule type="containsText" dxfId="5" priority="4" operator="containsText" text="New Tag Required">
      <formula>NOT(ISERROR(SEARCH("New Tag Required",G8)))</formula>
    </cfRule>
  </conditionalFormatting>
  <conditionalFormatting sqref="H8">
    <cfRule type="containsText" dxfId="4" priority="3" operator="containsText" text="New Sign Required">
      <formula>NOT(ISERROR(SEARCH("New Sign Required",H8)))</formula>
    </cfRule>
  </conditionalFormatting>
  <conditionalFormatting sqref="G8">
    <cfRule type="containsText" dxfId="3" priority="2" operator="containsText" text="Action Required">
      <formula>NOT(ISERROR(SEARCH("Action Required",G8)))</formula>
    </cfRule>
  </conditionalFormatting>
  <conditionalFormatting sqref="H8">
    <cfRule type="containsText" dxfId="2" priority="1" operator="containsText" text="Action Required">
      <formula>NOT(ISERROR(SEARCH("Action Required",H8)))</formula>
    </cfRule>
  </conditionalFormatting>
  <conditionalFormatting sqref="K8:L15">
    <cfRule type="expression" dxfId="1" priority="129">
      <formula>$J7="Log Issues"</formula>
    </cfRule>
  </conditionalFormatting>
  <conditionalFormatting sqref="K7:L7">
    <cfRule type="expression" dxfId="0" priority="130">
      <formula>#REF!="Log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00:H404">
      <formula1>DoorSignage</formula1>
    </dataValidation>
    <dataValidation type="list" allowBlank="1" showInputMessage="1" showErrorMessage="1" sqref="D6:D4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H85:H199 J82 H44:H81 H6:H40</xm:sqref>
        </x14:dataValidation>
        <x14:dataValidation type="list" allowBlank="1" showInputMessage="1" showErrorMessage="1">
          <x14:formula1>
            <xm:f>Lookup!$A$1:$A$4</xm:f>
          </x14:formula1>
          <xm:sqref>I82 G44:G199 G6:G40</xm:sqref>
        </x14:dataValidation>
        <x14:dataValidation type="list" allowBlank="1" showInputMessage="1">
          <x14:formula1>
            <xm:f>Lookup!$E$1:$E$40</xm:f>
          </x14:formula1>
          <xm:sqref>C106:C199 C6:C79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J6:J79 M6:M79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ht="14.45" x14ac:dyDescent="0.3">
      <c r="A32" s="3" t="str">
        <f>([2]UKBuilding_List!A32)</f>
        <v>0032</v>
      </c>
      <c r="B32" s="4" t="str">
        <f>([2]UKBuilding_List!B32)</f>
        <v>Main Building</v>
      </c>
    </row>
    <row r="33" spans="1:2" ht="14.45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ht="14.45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2013-02-25T18:25:26Z</dcterms:modified>
</cp:coreProperties>
</file>