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596\"/>
    </mc:Choice>
  </mc:AlternateContent>
  <bookViews>
    <workbookView xWindow="0" yWindow="0" windowWidth="28800" windowHeight="117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Changes'!$A$1:$I$26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M6" i="1" l="1"/>
  <c r="J6" i="1"/>
  <c r="M7" i="1"/>
  <c r="J8" i="1" l="1"/>
  <c r="M8" i="1"/>
  <c r="J9" i="1"/>
  <c r="M9" i="1"/>
  <c r="J10" i="1"/>
  <c r="M10" i="1"/>
  <c r="J11" i="1"/>
  <c r="M11" i="1"/>
  <c r="J12" i="1"/>
  <c r="M12" i="1"/>
  <c r="J13" i="1"/>
  <c r="M13" i="1"/>
  <c r="J14" i="1"/>
  <c r="M14" i="1"/>
  <c r="J15" i="1"/>
  <c r="M15" i="1"/>
  <c r="J16" i="1"/>
  <c r="M16" i="1"/>
  <c r="J17" i="1"/>
  <c r="M17" i="1"/>
  <c r="J18" i="1"/>
  <c r="M18" i="1"/>
  <c r="J19" i="1"/>
  <c r="M19" i="1"/>
  <c r="J20" i="1"/>
  <c r="M20" i="1"/>
  <c r="J21" i="1"/>
  <c r="M21" i="1"/>
  <c r="J22" i="1"/>
  <c r="M22" i="1"/>
  <c r="J23" i="1"/>
  <c r="M23" i="1"/>
  <c r="J24" i="1"/>
  <c r="M24" i="1"/>
  <c r="J25" i="1"/>
  <c r="M25" i="1"/>
  <c r="J26" i="1"/>
  <c r="M26" i="1"/>
  <c r="J27" i="1"/>
  <c r="M27" i="1"/>
  <c r="J28" i="1"/>
  <c r="M28" i="1"/>
  <c r="J29" i="1"/>
  <c r="M29" i="1"/>
  <c r="J30" i="1"/>
  <c r="M30" i="1"/>
  <c r="J31" i="1"/>
  <c r="M31" i="1"/>
  <c r="J32" i="1"/>
  <c r="M32" i="1"/>
  <c r="J33" i="1"/>
  <c r="M33" i="1"/>
  <c r="J34" i="1"/>
  <c r="M34" i="1"/>
  <c r="J35" i="1"/>
  <c r="M35" i="1"/>
  <c r="J36" i="1"/>
  <c r="M36" i="1"/>
  <c r="J37" i="1"/>
  <c r="M37" i="1"/>
  <c r="J38" i="1"/>
  <c r="M38" i="1"/>
  <c r="J39" i="1"/>
  <c r="M39" i="1"/>
  <c r="J40" i="1"/>
  <c r="M40" i="1"/>
  <c r="J41" i="1"/>
  <c r="M41" i="1"/>
  <c r="J7" i="1" l="1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H43" i="1" l="1"/>
  <c r="G43" i="1"/>
  <c r="M43" i="1" l="1"/>
  <c r="K2" i="1" s="1"/>
  <c r="J43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</calcChain>
</file>

<file path=xl/sharedStrings.xml><?xml version="1.0" encoding="utf-8"?>
<sst xmlns="http://schemas.openxmlformats.org/spreadsheetml/2006/main" count="96" uniqueCount="78">
  <si>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</si>
  <si>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</si>
  <si>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</si>
  <si>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</si>
  <si>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</si>
  <si>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</si>
  <si>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</si>
  <si>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</si>
  <si>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</si>
  <si>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</si>
  <si>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</si>
  <si>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</si>
  <si>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</si>
  <si>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</si>
  <si>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</si>
  <si>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</si>
  <si>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</si>
  <si>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</si>
  <si>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</si>
  <si>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</si>
  <si>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</si>
  <si>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</si>
  <si>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</si>
  <si>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</si>
  <si>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</si>
  <si>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</si>
  <si>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</si>
  <si>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</si>
  <si>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</si>
  <si>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</si>
  <si>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</si>
  <si>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</si>
  <si>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</si>
  <si>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</si>
  <si>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</si>
  <si>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</si>
  <si>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</si>
  <si>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</si>
  <si>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</si>
  <si>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</si>
  <si>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</si>
  <si>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</si>
  <si>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</si>
  <si>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</si>
  <si>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</si>
  <si>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</si>
  <si>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</si>
  <si>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</si>
  <si>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</si>
  <si>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</si>
  <si>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</si>
  <si>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</si>
  <si>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</si>
  <si>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</si>
  <si>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</si>
  <si>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</si>
  <si>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</si>
  <si>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</si>
  <si>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</si>
  <si>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</si>
  <si>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</si>
  <si>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</si>
  <si>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</si>
  <si>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</si>
  <si>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</si>
  <si>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</si>
  <si>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</si>
  <si>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</si>
  <si>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</si>
  <si>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</si>
  <si>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</si>
  <si>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</si>
  <si>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</si>
  <si>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</si>
  <si>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</si>
  <si>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0596</t>
  </si>
  <si>
    <t xml:space="preserve">LEE T. TODD, JR. BUILDING
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</si>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</sst>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0" xfId="0" applyBorder="1" applyAlignment="1" applyProtection="1">
      <alignment horizontal="center" wrapText="1"/>
    </xf>
    <xf numFmtId="0" fontId="0" fillId="34" borderId="1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0" fillId="35" borderId="10" xfId="0" applyFill="1" applyBorder="1" applyAlignment="1" applyProtection="1">
      <alignment horizontal="center" wrapText="1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164" fontId="0" fillId="0" borderId="0" xfId="44" applyNumberFormat="1" applyFont="1" applyAlignment="1" applyProtection="1">
      <alignment wrapText="1"/>
      <protection locked="0"/>
    </xf>
    <xf numFmtId="49" fontId="20" fillId="34" borderId="10" xfId="0" applyNumberFormat="1" applyFont="1" applyFill="1" applyBorder="1" applyAlignment="1" applyProtection="1">
      <alignment horizontal="center" wrapText="1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 wrapText="1"/>
      <protection locked="0"/>
    </xf>
    <xf numFmtId="0" fontId="0" fillId="36" borderId="18" xfId="0" applyFill="1" applyBorder="1" applyAlignment="1" applyProtection="1">
      <alignment horizontal="center" vertical="center" wrapText="1"/>
      <protection locked="0"/>
    </xf>
    <xf numFmtId="49" fontId="20" fillId="34" borderId="10" xfId="0" applyNumberFormat="1" applyFont="1" applyFill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18" fillId="0" borderId="0" xfId="42" applyFont="1" applyAlignment="1" applyProtection="1">
      <alignment horizontal="left" wrapText="1"/>
      <protection locked="0"/>
    </xf>
    <xf numFmtId="164" fontId="18" fillId="0" borderId="0" xfId="44" applyNumberFormat="1" applyFont="1" applyAlignment="1" applyProtection="1">
      <alignment horizontal="left" wrapText="1"/>
      <protection locked="0"/>
    </xf>
    <xf numFmtId="164" fontId="0" fillId="0" borderId="0" xfId="44" applyNumberFormat="1" applyFont="1" applyFill="1" applyBorder="1" applyAlignment="1" applyProtection="1">
      <alignment wrapText="1"/>
      <protection locked="0"/>
    </xf>
    <xf numFmtId="164" fontId="22" fillId="0" borderId="0" xfId="44" applyNumberFormat="1" applyFont="1" applyFill="1" applyAlignment="1" applyProtection="1">
      <alignment horizontal="right" wrapText="1"/>
      <protection locked="0"/>
    </xf>
    <xf numFmtId="0" fontId="23" fillId="34" borderId="10" xfId="0" applyFont="1" applyFill="1" applyBorder="1" applyAlignment="1" applyProtection="1">
      <alignment horizontal="center" wrapText="1"/>
    </xf>
    <xf numFmtId="49" fontId="0" fillId="0" borderId="0" xfId="0" applyNumberFormat="1" applyBorder="1" applyAlignment="1" applyProtection="1">
      <alignment wrapText="1"/>
      <protection locked="0"/>
    </xf>
    <xf numFmtId="164" fontId="18" fillId="0" borderId="0" xfId="44" applyNumberFormat="1" applyFont="1" applyFill="1" applyAlignment="1" applyProtection="1">
      <alignment horizontal="left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6" fillId="37" borderId="14" xfId="0" applyFont="1" applyFill="1" applyBorder="1" applyAlignment="1" applyProtection="1">
      <alignment horizontal="center" wrapText="1"/>
    </xf>
    <xf numFmtId="0" fontId="0" fillId="0" borderId="15" xfId="0" applyBorder="1" applyAlignment="1" applyProtection="1">
      <alignment horizontal="center" wrapText="1"/>
    </xf>
    <xf numFmtId="0" fontId="16" fillId="37" borderId="18" xfId="0" applyFont="1" applyFill="1" applyBorder="1" applyAlignment="1" applyProtection="1">
      <alignment horizontal="center" wrapText="1"/>
    </xf>
    <xf numFmtId="0" fontId="0" fillId="0" borderId="19" xfId="0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wrapText="1"/>
    </xf>
    <xf numFmtId="0" fontId="0" fillId="0" borderId="0" xfId="0" applyAlignment="1" applyProtection="1"/>
    <xf numFmtId="0" fontId="18" fillId="0" borderId="0" xfId="42" applyFont="1" applyFill="1" applyAlignment="1" applyProtection="1">
      <alignment horizontal="left" wrapText="1"/>
      <protection locked="0"/>
    </xf>
    <xf numFmtId="0" fontId="18" fillId="0" borderId="0" xfId="42" quotePrefix="1" applyFont="1" applyFill="1" applyAlignment="1" applyProtection="1">
      <alignment horizontal="left" wrapText="1"/>
      <protection locked="0"/>
    </xf>
    <xf numFmtId="164" fontId="0" fillId="0" borderId="0" xfId="44" applyNumberFormat="1" applyFont="1" applyFill="1" applyAlignment="1" applyProtection="1">
      <alignment wrapText="1"/>
      <protection locked="0"/>
    </xf>
    <xf numFmtId="0" fontId="0" fillId="0" borderId="0" xfId="0" applyFont="1" applyFill="1" applyAlignment="1" applyProtection="1">
      <alignment horizontal="center" wrapText="1"/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14" fontId="0" fillId="0" borderId="0" xfId="0" applyNumberFormat="1" applyFont="1" applyFill="1" applyBorder="1" applyAlignment="1" applyProtection="1">
      <alignment wrapText="1"/>
      <protection locked="0"/>
    </xf>
    <xf numFmtId="164" fontId="0" fillId="0" borderId="0" xfId="0" applyNumberFormat="1" applyFont="1" applyFill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49" fontId="0" fillId="0" borderId="0" xfId="0" quotePrefix="1" applyNumberFormat="1" applyFont="1" applyFill="1" applyAlignment="1" applyProtection="1">
      <alignment wrapText="1"/>
      <protection locked="0"/>
    </xf>
    <xf numFmtId="14" fontId="0" fillId="0" borderId="0" xfId="0" applyNumberFormat="1" applyFont="1" applyFill="1" applyAlignment="1" applyProtection="1">
      <alignment wrapText="1"/>
      <protection locked="0"/>
    </xf>
    <xf numFmtId="0" fontId="0" fillId="0" borderId="0" xfId="0" applyFill="1" applyAlignment="1" applyProtection="1">
      <alignment horizontal="center" wrapText="1"/>
      <protection locked="0"/>
    </xf>
    <xf numFmtId="14" fontId="0" fillId="0" borderId="0" xfId="0" applyNumberFormat="1" applyFill="1" applyAlignment="1" applyProtection="1">
      <alignment wrapText="1"/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49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0337</v>
          </cell>
          <cell r="B234">
            <v>337</v>
          </cell>
          <cell r="C234" t="str">
            <v>663 South Limestone Garage</v>
          </cell>
          <cell r="D234" t="str">
            <v>663 South Limestone Garage</v>
          </cell>
        </row>
        <row r="235">
          <cell r="A235" t="str">
            <v>0343</v>
          </cell>
          <cell r="B235">
            <v>343</v>
          </cell>
          <cell r="C235" t="str">
            <v>Bingham Davis House</v>
          </cell>
          <cell r="D235" t="str">
            <v>Bingham Davis House</v>
          </cell>
        </row>
        <row r="236">
          <cell r="A236" t="str">
            <v>0344</v>
          </cell>
          <cell r="B236">
            <v>344</v>
          </cell>
          <cell r="C236" t="str">
            <v>Raymond F. Betts House</v>
          </cell>
          <cell r="D236" t="str">
            <v>Raymond F. Betts House</v>
          </cell>
        </row>
        <row r="237">
          <cell r="A237" t="str">
            <v>0345</v>
          </cell>
          <cell r="B237">
            <v>345</v>
          </cell>
          <cell r="C237" t="str">
            <v>Max Kade German House and Cultural Center</v>
          </cell>
          <cell r="D237" t="str">
            <v>Max Kade German House and Cultural Center</v>
          </cell>
        </row>
        <row r="238">
          <cell r="A238" t="str">
            <v>0346</v>
          </cell>
          <cell r="B238">
            <v>346</v>
          </cell>
          <cell r="C238" t="str">
            <v>654 Maxwelton Ct</v>
          </cell>
          <cell r="D238" t="str">
            <v>654 Maxwelton Ct</v>
          </cell>
        </row>
        <row r="239">
          <cell r="A239" t="str">
            <v>0347</v>
          </cell>
          <cell r="B239">
            <v>347</v>
          </cell>
          <cell r="C239" t="str">
            <v>624 Maxwelton Ct</v>
          </cell>
          <cell r="D239" t="str">
            <v>624 Maxwelton Ct</v>
          </cell>
        </row>
        <row r="240">
          <cell r="A240" t="str">
            <v>0348</v>
          </cell>
          <cell r="B240">
            <v>348</v>
          </cell>
          <cell r="C240" t="str">
            <v>626 Maxwelton Ct</v>
          </cell>
          <cell r="D240" t="str">
            <v>626 Maxwelton Ct</v>
          </cell>
        </row>
        <row r="241">
          <cell r="A241" t="str">
            <v>0349</v>
          </cell>
          <cell r="B241">
            <v>349</v>
          </cell>
          <cell r="C241" t="str">
            <v>641 Maxwelton Ct</v>
          </cell>
          <cell r="D241" t="str">
            <v>641 Maxwelton Ct</v>
          </cell>
        </row>
        <row r="242">
          <cell r="A242" t="str">
            <v>0350</v>
          </cell>
          <cell r="B242">
            <v>350</v>
          </cell>
          <cell r="C242" t="str">
            <v>643 Maxwelton Ct</v>
          </cell>
          <cell r="D242" t="str">
            <v>643 Maxwelton Ct</v>
          </cell>
        </row>
        <row r="243">
          <cell r="A243" t="str">
            <v>0351</v>
          </cell>
          <cell r="B243">
            <v>351</v>
          </cell>
          <cell r="C243" t="str">
            <v>644 Maxwelton Ct</v>
          </cell>
          <cell r="D243" t="str">
            <v>644 Maxwelton Ct</v>
          </cell>
        </row>
        <row r="244">
          <cell r="A244" t="str">
            <v>0353</v>
          </cell>
          <cell r="B244">
            <v>353</v>
          </cell>
          <cell r="C244" t="str">
            <v>520 Oldham Ct</v>
          </cell>
          <cell r="D244" t="str">
            <v>520 Oldham Ct</v>
          </cell>
        </row>
        <row r="245">
          <cell r="A245" t="str">
            <v>0377</v>
          </cell>
          <cell r="B245">
            <v>377</v>
          </cell>
          <cell r="C245" t="str">
            <v>319 Rose Lane</v>
          </cell>
          <cell r="D245" t="str">
            <v>319 Rose Lane</v>
          </cell>
        </row>
        <row r="246">
          <cell r="A246" t="str">
            <v>0378</v>
          </cell>
          <cell r="B246">
            <v>378</v>
          </cell>
          <cell r="C246" t="str">
            <v>321 Rose Lane</v>
          </cell>
          <cell r="D246" t="str">
            <v>321 Rose Lane</v>
          </cell>
        </row>
        <row r="247">
          <cell r="A247" t="str">
            <v>0381</v>
          </cell>
          <cell r="B247">
            <v>381</v>
          </cell>
          <cell r="C247" t="str">
            <v>162-164 Gazette Avenue</v>
          </cell>
          <cell r="D247" t="str">
            <v>162-164 Gazette Avenue</v>
          </cell>
        </row>
        <row r="248">
          <cell r="A248" t="str">
            <v>0382</v>
          </cell>
          <cell r="B248">
            <v>382</v>
          </cell>
          <cell r="C248" t="str">
            <v>Sky Blue Solar House</v>
          </cell>
          <cell r="D248" t="str">
            <v>Sky Blue Solar House</v>
          </cell>
        </row>
        <row r="249">
          <cell r="A249" t="str">
            <v>0386</v>
          </cell>
          <cell r="B249">
            <v>386</v>
          </cell>
          <cell r="C249" t="str">
            <v>150 Gazette Avenue</v>
          </cell>
          <cell r="D249" t="str">
            <v>150 Gazette Avenue</v>
          </cell>
        </row>
        <row r="250">
          <cell r="A250" t="str">
            <v>0391</v>
          </cell>
          <cell r="B250">
            <v>391</v>
          </cell>
          <cell r="C250" t="str">
            <v>Bus Shelter #2</v>
          </cell>
          <cell r="D250" t="str">
            <v>Bus Shelter #2</v>
          </cell>
        </row>
        <row r="251">
          <cell r="A251" t="str">
            <v>0393</v>
          </cell>
          <cell r="B251">
            <v>393</v>
          </cell>
          <cell r="C251" t="str">
            <v>Bus Shelter #7</v>
          </cell>
          <cell r="D251" t="str">
            <v>Bus Shelter #7</v>
          </cell>
        </row>
        <row r="252">
          <cell r="A252" t="str">
            <v>0394</v>
          </cell>
          <cell r="B252">
            <v>394</v>
          </cell>
          <cell r="C252" t="str">
            <v>Bus Shelter #6</v>
          </cell>
          <cell r="D252" t="str">
            <v>Bus Shelter #6</v>
          </cell>
        </row>
        <row r="253">
          <cell r="A253" t="str">
            <v>0397</v>
          </cell>
          <cell r="B253">
            <v>397</v>
          </cell>
          <cell r="C253" t="str">
            <v>Bus Shelter #9</v>
          </cell>
          <cell r="D253" t="str">
            <v>Bus Shelter #9</v>
          </cell>
        </row>
        <row r="254">
          <cell r="A254" t="str">
            <v>0398</v>
          </cell>
          <cell r="B254">
            <v>398</v>
          </cell>
          <cell r="C254" t="str">
            <v>Bus Shelter #10</v>
          </cell>
          <cell r="D254" t="str">
            <v>Bus Shelter #10</v>
          </cell>
        </row>
        <row r="255">
          <cell r="A255" t="str">
            <v>0399</v>
          </cell>
          <cell r="B255">
            <v>399</v>
          </cell>
          <cell r="C255" t="str">
            <v>Bus Shelter #11</v>
          </cell>
          <cell r="D255" t="str">
            <v>Bus Shelter #11</v>
          </cell>
        </row>
        <row r="256">
          <cell r="A256" t="str">
            <v>0400</v>
          </cell>
          <cell r="B256">
            <v>400</v>
          </cell>
          <cell r="C256" t="str">
            <v>Ellen H. Richards House</v>
          </cell>
          <cell r="D256" t="str">
            <v>Ellen H. Richards House</v>
          </cell>
        </row>
        <row r="257">
          <cell r="A257" t="str">
            <v>0401</v>
          </cell>
          <cell r="B257">
            <v>401</v>
          </cell>
          <cell r="C257" t="str">
            <v>Weldon House</v>
          </cell>
          <cell r="D257" t="str">
            <v>Weldon House</v>
          </cell>
        </row>
        <row r="258">
          <cell r="A258" t="str">
            <v>0403</v>
          </cell>
          <cell r="B258">
            <v>403</v>
          </cell>
          <cell r="C258" t="str">
            <v>Weldon House Unit 2</v>
          </cell>
          <cell r="D258" t="str">
            <v>Weldon House Unit 2</v>
          </cell>
        </row>
        <row r="259">
          <cell r="A259" t="str">
            <v>0413</v>
          </cell>
          <cell r="B259">
            <v>413</v>
          </cell>
          <cell r="C259" t="str">
            <v>Softball/Soccer Locker Rooms</v>
          </cell>
          <cell r="D259" t="str">
            <v>Softball/Soccer Locker Rooms</v>
          </cell>
        </row>
        <row r="260">
          <cell r="A260" t="str">
            <v>0417</v>
          </cell>
          <cell r="B260">
            <v>417</v>
          </cell>
          <cell r="C260" t="str">
            <v>660 South Limestone</v>
          </cell>
          <cell r="D260" t="str">
            <v>660 South Limestone</v>
          </cell>
        </row>
        <row r="261">
          <cell r="A261" t="str">
            <v>0419</v>
          </cell>
          <cell r="B261">
            <v>419</v>
          </cell>
          <cell r="C261" t="str">
            <v>Bus Shelter #13</v>
          </cell>
          <cell r="D261" t="str">
            <v>Bus Shelter #13</v>
          </cell>
        </row>
        <row r="262">
          <cell r="A262" t="str">
            <v>0420</v>
          </cell>
          <cell r="B262">
            <v>420</v>
          </cell>
          <cell r="C262" t="str">
            <v>424 Euclid Avenue</v>
          </cell>
          <cell r="D262" t="str">
            <v>424 Euclid Avenue</v>
          </cell>
        </row>
        <row r="263">
          <cell r="A263" t="str">
            <v>0432</v>
          </cell>
          <cell r="B263">
            <v>432</v>
          </cell>
          <cell r="C263" t="str">
            <v>Commonwealth House</v>
          </cell>
          <cell r="D263" t="str">
            <v>Commonwealth House</v>
          </cell>
        </row>
        <row r="264">
          <cell r="A264" t="str">
            <v>0433</v>
          </cell>
          <cell r="B264">
            <v>433</v>
          </cell>
          <cell r="C264" t="str">
            <v>William E and Casiana Schmidt Vocal Arts Center</v>
          </cell>
          <cell r="D264" t="str">
            <v>William E and Casiana Schmidt Vocal Arts Ctr</v>
          </cell>
        </row>
        <row r="265">
          <cell r="A265" t="str">
            <v>0442</v>
          </cell>
          <cell r="B265">
            <v>442</v>
          </cell>
          <cell r="C265" t="str">
            <v>Ligon House</v>
          </cell>
          <cell r="D265" t="str">
            <v>Ligon House</v>
          </cell>
        </row>
        <row r="266">
          <cell r="A266" t="str">
            <v>0446</v>
          </cell>
          <cell r="B266">
            <v>446</v>
          </cell>
          <cell r="C266" t="str">
            <v>John Cropp Softball Stadium</v>
          </cell>
          <cell r="D266" t="str">
            <v>John Cropp Softball Stadium</v>
          </cell>
        </row>
        <row r="267">
          <cell r="A267" t="str">
            <v>0447</v>
          </cell>
          <cell r="B267">
            <v>447</v>
          </cell>
          <cell r="C267" t="str">
            <v>Hitting Pavilion</v>
          </cell>
          <cell r="D267" t="str">
            <v>Hitting Pavilion</v>
          </cell>
        </row>
        <row r="268">
          <cell r="A268" t="str">
            <v>0448</v>
          </cell>
          <cell r="B268">
            <v>448</v>
          </cell>
          <cell r="C268" t="str">
            <v>Football Storage Shed</v>
          </cell>
          <cell r="D268" t="str">
            <v>Football Storage Shed</v>
          </cell>
        </row>
        <row r="269">
          <cell r="A269" t="str">
            <v>0449</v>
          </cell>
          <cell r="B269">
            <v>449</v>
          </cell>
          <cell r="C269" t="str">
            <v>Shively Grounds Storage Building</v>
          </cell>
          <cell r="D269" t="str">
            <v>Shively Grounds Storage Building</v>
          </cell>
        </row>
        <row r="270">
          <cell r="A270" t="str">
            <v>0453</v>
          </cell>
          <cell r="B270">
            <v>453</v>
          </cell>
          <cell r="C270" t="str">
            <v>Shively Grounds Building</v>
          </cell>
          <cell r="D270" t="str">
            <v>Shively Grounds Building</v>
          </cell>
        </row>
        <row r="271">
          <cell r="A271" t="str">
            <v>0456</v>
          </cell>
          <cell r="B271">
            <v>456</v>
          </cell>
          <cell r="C271" t="str">
            <v>W.T. Young Library</v>
          </cell>
          <cell r="D271" t="str">
            <v>W.T. Young Library</v>
          </cell>
        </row>
        <row r="272">
          <cell r="A272" t="str">
            <v>0462</v>
          </cell>
          <cell r="B272">
            <v>462</v>
          </cell>
          <cell r="C272" t="str">
            <v>Sarah Bennett Holmes Hall</v>
          </cell>
          <cell r="D272" t="str">
            <v>Sarah Bennett Holmes Hall</v>
          </cell>
        </row>
        <row r="273">
          <cell r="A273" t="str">
            <v>0463</v>
          </cell>
          <cell r="B273">
            <v>463</v>
          </cell>
          <cell r="C273" t="str">
            <v>Cleona Belle Matthews Boyd Hall</v>
          </cell>
          <cell r="D273" t="str">
            <v>Cleona Belle Matthews Boyd Hall</v>
          </cell>
        </row>
        <row r="274">
          <cell r="A274" t="str">
            <v>0465</v>
          </cell>
          <cell r="B274">
            <v>465</v>
          </cell>
          <cell r="C274" t="str">
            <v>Pavilion at Kroger Field</v>
          </cell>
          <cell r="D274" t="str">
            <v>Pavilion at Kroger Field</v>
          </cell>
        </row>
        <row r="275">
          <cell r="A275" t="str">
            <v>0467</v>
          </cell>
          <cell r="B275">
            <v>467</v>
          </cell>
          <cell r="C275" t="str">
            <v>220 Transcript Ave</v>
          </cell>
          <cell r="D275" t="str">
            <v>220 Transcript Ave</v>
          </cell>
        </row>
        <row r="276">
          <cell r="A276" t="str">
            <v>0473</v>
          </cell>
          <cell r="B276">
            <v>473</v>
          </cell>
          <cell r="C276" t="str">
            <v>505 Oldham Ct</v>
          </cell>
          <cell r="D276" t="str">
            <v>505 Oldham Ct</v>
          </cell>
        </row>
        <row r="277">
          <cell r="A277" t="str">
            <v>0481</v>
          </cell>
          <cell r="B277">
            <v>481</v>
          </cell>
          <cell r="C277" t="str">
            <v>LCC Academic Tech Building</v>
          </cell>
          <cell r="D277" t="str">
            <v>LCC Academic Tech Building</v>
          </cell>
        </row>
        <row r="278">
          <cell r="A278" t="str">
            <v>0484</v>
          </cell>
          <cell r="B278">
            <v>484</v>
          </cell>
          <cell r="C278" t="str">
            <v>Real Properties Garage</v>
          </cell>
          <cell r="D278" t="str">
            <v>Real Properties Garage</v>
          </cell>
        </row>
        <row r="279">
          <cell r="A279" t="str">
            <v>0485</v>
          </cell>
          <cell r="B279">
            <v>485</v>
          </cell>
          <cell r="C279" t="str">
            <v>Boone Tennis Stadium</v>
          </cell>
          <cell r="D279" t="str">
            <v>Boone Tennis Stadium</v>
          </cell>
        </row>
        <row r="280">
          <cell r="A280" t="str">
            <v>0487</v>
          </cell>
          <cell r="B280">
            <v>487</v>
          </cell>
          <cell r="C280" t="str">
            <v>518 Oldham Ct</v>
          </cell>
          <cell r="D280" t="str">
            <v>518 Oldham Ct</v>
          </cell>
        </row>
        <row r="281">
          <cell r="A281" t="str">
            <v>0488</v>
          </cell>
          <cell r="B281">
            <v>488</v>
          </cell>
          <cell r="C281" t="str">
            <v>Woodland Early Learning Center</v>
          </cell>
          <cell r="D281" t="str">
            <v>Woodland Early Learning Center</v>
          </cell>
        </row>
        <row r="282">
          <cell r="A282" t="str">
            <v>0489</v>
          </cell>
          <cell r="B282">
            <v>489</v>
          </cell>
          <cell r="C282" t="str">
            <v>1117 South Limestone</v>
          </cell>
          <cell r="D282" t="str">
            <v>1117 South Limestone</v>
          </cell>
        </row>
        <row r="283">
          <cell r="A283" t="str">
            <v>0490</v>
          </cell>
          <cell r="B283">
            <v>490</v>
          </cell>
          <cell r="C283" t="str">
            <v>Environmental Quality Management</v>
          </cell>
          <cell r="D283" t="str">
            <v>Environmental Quality Management</v>
          </cell>
        </row>
        <row r="284">
          <cell r="A284" t="str">
            <v>0494</v>
          </cell>
          <cell r="B284">
            <v>494</v>
          </cell>
          <cell r="C284" t="str">
            <v>Stuckert Career Center</v>
          </cell>
          <cell r="D284" t="str">
            <v>Stuckert Career Center</v>
          </cell>
        </row>
        <row r="285">
          <cell r="A285" t="str">
            <v>0495</v>
          </cell>
          <cell r="B285">
            <v>495</v>
          </cell>
          <cell r="C285" t="str">
            <v>James F. Hardymon Communications Building</v>
          </cell>
          <cell r="D285" t="str">
            <v>James F. Hardymon Communications Building</v>
          </cell>
        </row>
        <row r="286">
          <cell r="A286" t="str">
            <v>0503</v>
          </cell>
          <cell r="B286">
            <v>503</v>
          </cell>
          <cell r="C286" t="str">
            <v>Ralph G Anderson Building (Mech Eng)</v>
          </cell>
          <cell r="D286" t="str">
            <v>Ralph G Anderson Building (Mech Eng)</v>
          </cell>
        </row>
        <row r="287">
          <cell r="A287" t="str">
            <v>0504</v>
          </cell>
          <cell r="B287">
            <v>504</v>
          </cell>
          <cell r="C287" t="str">
            <v>447 Pennsylvania Ave</v>
          </cell>
          <cell r="D287" t="str">
            <v>447 Pennsylvania Ave</v>
          </cell>
        </row>
        <row r="288">
          <cell r="A288" t="str">
            <v>0505</v>
          </cell>
          <cell r="B288">
            <v>505</v>
          </cell>
          <cell r="C288" t="str">
            <v>441 Pennsylvania Ave</v>
          </cell>
          <cell r="D288" t="str">
            <v>441 Pennsylvania Ave</v>
          </cell>
        </row>
        <row r="289">
          <cell r="A289" t="str">
            <v>0507</v>
          </cell>
          <cell r="B289">
            <v>507</v>
          </cell>
          <cell r="C289" t="str">
            <v>Sigma Alpha Epsilon Fraternity</v>
          </cell>
          <cell r="D289" t="str">
            <v>Sigma Alpha Epsilon Fraternity</v>
          </cell>
        </row>
        <row r="290">
          <cell r="A290" t="str">
            <v>0509</v>
          </cell>
          <cell r="B290">
            <v>509</v>
          </cell>
          <cell r="C290" t="str">
            <v>Biomedical Biological Sciences Research Building</v>
          </cell>
          <cell r="D290" t="str">
            <v>Biomedical Biological Sciences Research Bldg</v>
          </cell>
        </row>
        <row r="291">
          <cell r="A291" t="str">
            <v>0514</v>
          </cell>
          <cell r="B291">
            <v>514</v>
          </cell>
          <cell r="C291" t="str">
            <v>Central Utility Plant #4</v>
          </cell>
          <cell r="D291" t="str">
            <v>Central Utility Plant #4</v>
          </cell>
        </row>
        <row r="292">
          <cell r="A292" t="str">
            <v>0517</v>
          </cell>
          <cell r="B292">
            <v>517</v>
          </cell>
          <cell r="C292" t="str">
            <v>College of Medicine Learning Center</v>
          </cell>
          <cell r="D292" t="str">
            <v>College of Medicine Learning Center</v>
          </cell>
        </row>
        <row r="293">
          <cell r="A293" t="str">
            <v>0518</v>
          </cell>
          <cell r="B293">
            <v>518</v>
          </cell>
          <cell r="C293" t="str">
            <v>BBSRB Generator Building</v>
          </cell>
          <cell r="D293" t="str">
            <v>BBSRB Generator Building</v>
          </cell>
        </row>
        <row r="294">
          <cell r="A294" t="str">
            <v>0564</v>
          </cell>
          <cell r="B294">
            <v>564</v>
          </cell>
          <cell r="C294" t="str">
            <v>630 South Broadway</v>
          </cell>
          <cell r="D294" t="str">
            <v>630 South Broadway</v>
          </cell>
        </row>
        <row r="295">
          <cell r="A295" t="str">
            <v>0565</v>
          </cell>
          <cell r="B295">
            <v>565</v>
          </cell>
          <cell r="C295" t="str">
            <v>John T. Smith Hall</v>
          </cell>
          <cell r="D295" t="str">
            <v>John T. Smith Hall</v>
          </cell>
        </row>
        <row r="296">
          <cell r="A296" t="str">
            <v>0566</v>
          </cell>
          <cell r="B296">
            <v>566</v>
          </cell>
          <cell r="C296" t="str">
            <v>Dale E. Baldwin Hall</v>
          </cell>
          <cell r="D296" t="str">
            <v>Dale E. Baldwin Hall</v>
          </cell>
        </row>
        <row r="297">
          <cell r="A297" t="str">
            <v>0567</v>
          </cell>
          <cell r="B297">
            <v>567</v>
          </cell>
          <cell r="C297" t="str">
            <v>Margaret Ingels Hall</v>
          </cell>
          <cell r="D297" t="str">
            <v>Margaret Ingels Hall</v>
          </cell>
        </row>
        <row r="298">
          <cell r="A298" t="str">
            <v>0568</v>
          </cell>
          <cell r="B298">
            <v>568</v>
          </cell>
          <cell r="C298" t="str">
            <v>David P. Roselle Hall</v>
          </cell>
          <cell r="D298" t="str">
            <v>David P. Roselle Hall</v>
          </cell>
        </row>
        <row r="299">
          <cell r="A299" t="str">
            <v>0571</v>
          </cell>
          <cell r="B299">
            <v>571</v>
          </cell>
          <cell r="C299" t="str">
            <v>Parking Structure #6</v>
          </cell>
          <cell r="D299" t="str">
            <v>Parking Structure #6</v>
          </cell>
        </row>
        <row r="300">
          <cell r="A300" t="str">
            <v>0572</v>
          </cell>
          <cell r="B300">
            <v>572</v>
          </cell>
          <cell r="C300" t="str">
            <v>Parking Structure #7</v>
          </cell>
          <cell r="D300" t="str">
            <v>Parking Structure #7</v>
          </cell>
        </row>
        <row r="301">
          <cell r="A301" t="str">
            <v>0582</v>
          </cell>
          <cell r="B301">
            <v>582</v>
          </cell>
          <cell r="C301" t="str">
            <v>University Health Service</v>
          </cell>
          <cell r="D301" t="str">
            <v>University Health Service</v>
          </cell>
        </row>
        <row r="302">
          <cell r="A302" t="str">
            <v>0585</v>
          </cell>
          <cell r="B302">
            <v>585</v>
          </cell>
          <cell r="C302" t="str">
            <v>Baseball Training Pavilion</v>
          </cell>
          <cell r="D302" t="str">
            <v>Baseball Training Pavilion</v>
          </cell>
        </row>
        <row r="303">
          <cell r="A303" t="str">
            <v>0592</v>
          </cell>
          <cell r="B303">
            <v>592</v>
          </cell>
          <cell r="C303" t="str">
            <v>Storage Shed</v>
          </cell>
          <cell r="D303" t="str">
            <v>Storage Shed</v>
          </cell>
        </row>
        <row r="304">
          <cell r="A304" t="str">
            <v>0596</v>
          </cell>
          <cell r="B304">
            <v>596</v>
          </cell>
          <cell r="C304" t="str">
            <v>Lee T. Todd, Jr. Building</v>
          </cell>
          <cell r="D304" t="str">
            <v>Lee T. Todd, Jr. Building</v>
          </cell>
        </row>
        <row r="305">
          <cell r="A305" t="str">
            <v>0601</v>
          </cell>
          <cell r="B305">
            <v>601</v>
          </cell>
          <cell r="C305" t="str">
            <v>Parking Structure #8</v>
          </cell>
          <cell r="D305" t="str">
            <v>Parking Structure #8</v>
          </cell>
        </row>
        <row r="306">
          <cell r="A306" t="str">
            <v>0602</v>
          </cell>
          <cell r="B306">
            <v>602</v>
          </cell>
          <cell r="C306" t="str">
            <v>Pavilion A</v>
          </cell>
          <cell r="D306" t="str">
            <v>Pavilion A</v>
          </cell>
        </row>
        <row r="307">
          <cell r="A307" t="str">
            <v>0604</v>
          </cell>
          <cell r="B307">
            <v>604</v>
          </cell>
          <cell r="C307" t="str">
            <v>Joe Craft Center</v>
          </cell>
          <cell r="D307" t="str">
            <v>Joe Craft Center</v>
          </cell>
        </row>
        <row r="308">
          <cell r="A308" t="str">
            <v>0611</v>
          </cell>
          <cell r="B308">
            <v>611</v>
          </cell>
          <cell r="C308" t="str">
            <v>Medical Office Building (Samaritan)</v>
          </cell>
          <cell r="D308" t="str">
            <v>Medical Office Building (Samaritan)</v>
          </cell>
        </row>
        <row r="309">
          <cell r="A309" t="str">
            <v>0612</v>
          </cell>
          <cell r="B309">
            <v>612</v>
          </cell>
          <cell r="C309" t="str">
            <v>Samaritan Chiller Building</v>
          </cell>
          <cell r="D309" t="str">
            <v>Samaritan Chiller Building</v>
          </cell>
        </row>
        <row r="310">
          <cell r="A310" t="str">
            <v>0613</v>
          </cell>
          <cell r="B310">
            <v>613</v>
          </cell>
          <cell r="C310" t="str">
            <v>Samaritan Parking Structure</v>
          </cell>
          <cell r="D310" t="str">
            <v>Samaritan Parking Structure</v>
          </cell>
        </row>
        <row r="311">
          <cell r="A311" t="str">
            <v>0616</v>
          </cell>
          <cell r="B311">
            <v>616</v>
          </cell>
          <cell r="C311" t="str">
            <v>Seaton Center Storage</v>
          </cell>
          <cell r="D311" t="str">
            <v>Seaton Center Storage</v>
          </cell>
        </row>
        <row r="312">
          <cell r="A312" t="str">
            <v>0618</v>
          </cell>
          <cell r="B312">
            <v>618</v>
          </cell>
          <cell r="C312" t="str">
            <v>MacAdam Student Observatory</v>
          </cell>
          <cell r="D312" t="str">
            <v>MacAdam Student Observatory</v>
          </cell>
        </row>
        <row r="313">
          <cell r="A313" t="str">
            <v>0626</v>
          </cell>
          <cell r="B313">
            <v>626</v>
          </cell>
          <cell r="C313" t="str">
            <v>1119 S. Limestone</v>
          </cell>
          <cell r="D313" t="str">
            <v>1119 S. Limestone</v>
          </cell>
        </row>
        <row r="314">
          <cell r="A314" t="str">
            <v>0633</v>
          </cell>
          <cell r="B314">
            <v>633</v>
          </cell>
          <cell r="C314" t="str">
            <v>Davis Marksbury Building</v>
          </cell>
          <cell r="D314" t="str">
            <v>Davis Marksbury Building</v>
          </cell>
        </row>
        <row r="315">
          <cell r="A315" t="str">
            <v>0644</v>
          </cell>
          <cell r="B315">
            <v>644</v>
          </cell>
          <cell r="C315" t="str">
            <v>Wildcat Coal Lodge</v>
          </cell>
          <cell r="D315" t="str">
            <v>Wildcat Coal Lodge</v>
          </cell>
        </row>
        <row r="316">
          <cell r="A316" t="str">
            <v>0651</v>
          </cell>
          <cell r="B316">
            <v>651</v>
          </cell>
          <cell r="C316" t="str">
            <v>Mandrell Hall</v>
          </cell>
          <cell r="D316" t="str">
            <v>Mandrell Hall</v>
          </cell>
        </row>
        <row r="317">
          <cell r="A317" t="str">
            <v>0652</v>
          </cell>
          <cell r="B317">
            <v>652</v>
          </cell>
          <cell r="C317" t="str">
            <v>Bosworth Hall</v>
          </cell>
          <cell r="D317" t="str">
            <v>Bosworth Hall</v>
          </cell>
        </row>
        <row r="318">
          <cell r="A318" t="str">
            <v>0653</v>
          </cell>
          <cell r="B318">
            <v>653</v>
          </cell>
          <cell r="C318" t="str">
            <v>Sanders Hall</v>
          </cell>
          <cell r="D318" t="str">
            <v>Sanders Hall</v>
          </cell>
        </row>
        <row r="319">
          <cell r="A319" t="str">
            <v>0654</v>
          </cell>
          <cell r="B319">
            <v>654</v>
          </cell>
          <cell r="C319" t="str">
            <v>Building 100</v>
          </cell>
          <cell r="D319" t="str">
            <v>Building 100</v>
          </cell>
        </row>
        <row r="320">
          <cell r="A320" t="str">
            <v>0655</v>
          </cell>
          <cell r="B320">
            <v>655</v>
          </cell>
          <cell r="C320" t="str">
            <v>Building 200</v>
          </cell>
          <cell r="D320" t="str">
            <v>Building 200</v>
          </cell>
        </row>
        <row r="321">
          <cell r="A321" t="str">
            <v>0656</v>
          </cell>
          <cell r="B321">
            <v>656</v>
          </cell>
          <cell r="C321" t="str">
            <v>Building 300</v>
          </cell>
          <cell r="D321" t="str">
            <v>Building 300</v>
          </cell>
        </row>
        <row r="322">
          <cell r="A322" t="str">
            <v>0657</v>
          </cell>
          <cell r="B322">
            <v>657</v>
          </cell>
          <cell r="C322" t="str">
            <v>Building 400</v>
          </cell>
          <cell r="D322" t="str">
            <v>Building 400</v>
          </cell>
        </row>
        <row r="323">
          <cell r="A323" t="str">
            <v>0658</v>
          </cell>
          <cell r="B323">
            <v>658</v>
          </cell>
          <cell r="C323" t="str">
            <v>Maintenance Bldg.</v>
          </cell>
          <cell r="D323" t="str">
            <v>Maintenance Bldg.</v>
          </cell>
        </row>
        <row r="324">
          <cell r="A324" t="str">
            <v>0659</v>
          </cell>
          <cell r="B324">
            <v>659</v>
          </cell>
          <cell r="C324" t="str">
            <v>Gas Building</v>
          </cell>
          <cell r="D324" t="str">
            <v>Gas Building</v>
          </cell>
        </row>
        <row r="325">
          <cell r="A325" t="str">
            <v>0660</v>
          </cell>
          <cell r="B325">
            <v>660</v>
          </cell>
          <cell r="C325" t="str">
            <v>Maxwelton Ct. Apts #1</v>
          </cell>
          <cell r="D325" t="str">
            <v>Maxwelton Ct. Apts #1</v>
          </cell>
        </row>
        <row r="326">
          <cell r="A326" t="str">
            <v>0661</v>
          </cell>
          <cell r="B326">
            <v>661</v>
          </cell>
          <cell r="C326" t="str">
            <v>Maxwelton Ct. Apts #2</v>
          </cell>
          <cell r="D326" t="str">
            <v>Maxwelton Ct. Apts #2</v>
          </cell>
        </row>
        <row r="327">
          <cell r="A327" t="str">
            <v>0662</v>
          </cell>
          <cell r="B327">
            <v>662</v>
          </cell>
          <cell r="C327" t="str">
            <v>Maxwelton Ct. Apts #3</v>
          </cell>
          <cell r="D327" t="str">
            <v>Maxwelton Ct. Apts #3</v>
          </cell>
        </row>
        <row r="328">
          <cell r="A328" t="str">
            <v>0663</v>
          </cell>
          <cell r="B328">
            <v>663</v>
          </cell>
          <cell r="C328" t="str">
            <v>Maxwelton Ct. Apts #4</v>
          </cell>
          <cell r="D328" t="str">
            <v>Maxwelton Ct. Apts #4</v>
          </cell>
        </row>
        <row r="329">
          <cell r="A329" t="str">
            <v>0664</v>
          </cell>
          <cell r="B329">
            <v>664</v>
          </cell>
          <cell r="C329" t="str">
            <v>Maxwelton Ct. Apts #5</v>
          </cell>
          <cell r="D329" t="str">
            <v>Maxwelton Ct. Apts #5</v>
          </cell>
        </row>
        <row r="330">
          <cell r="A330" t="str">
            <v>0665</v>
          </cell>
          <cell r="B330">
            <v>665</v>
          </cell>
          <cell r="C330" t="str">
            <v>Maxwelton Ct. Apts #6</v>
          </cell>
          <cell r="D330" t="str">
            <v>Maxwelton Ct. Apts #6</v>
          </cell>
        </row>
        <row r="331">
          <cell r="A331" t="str">
            <v>0666</v>
          </cell>
          <cell r="B331">
            <v>666</v>
          </cell>
          <cell r="C331" t="str">
            <v>Maxwelton Ct. Apts #7</v>
          </cell>
          <cell r="D331" t="str">
            <v>Maxwelton Ct. Apts #7</v>
          </cell>
        </row>
        <row r="332">
          <cell r="A332" t="str">
            <v>0667</v>
          </cell>
          <cell r="B332">
            <v>667</v>
          </cell>
          <cell r="C332" t="str">
            <v>Maxwelton Ct. Apts #8</v>
          </cell>
          <cell r="D332" t="str">
            <v>Maxwelton Ct. Apts #8</v>
          </cell>
        </row>
        <row r="333">
          <cell r="A333" t="str">
            <v>0668</v>
          </cell>
          <cell r="B333">
            <v>668</v>
          </cell>
          <cell r="C333" t="str">
            <v>Maxwelton Ct. Apts #9</v>
          </cell>
          <cell r="D333" t="str">
            <v>Maxwelton Ct. Apts #9</v>
          </cell>
        </row>
        <row r="334">
          <cell r="A334" t="str">
            <v>0669</v>
          </cell>
          <cell r="B334">
            <v>669</v>
          </cell>
          <cell r="C334" t="str">
            <v>Maxwelton Ct. Apts #10</v>
          </cell>
          <cell r="D334" t="str">
            <v>Maxwelton Ct. Apts #10</v>
          </cell>
        </row>
        <row r="335">
          <cell r="A335" t="str">
            <v>0670</v>
          </cell>
          <cell r="B335">
            <v>670</v>
          </cell>
          <cell r="C335" t="str">
            <v>Maxwelton Ct. Apts #11</v>
          </cell>
          <cell r="D335" t="str">
            <v>Maxwelton Ct. Apts #11</v>
          </cell>
        </row>
        <row r="336">
          <cell r="A336" t="str">
            <v>0671</v>
          </cell>
          <cell r="B336">
            <v>671</v>
          </cell>
          <cell r="C336" t="str">
            <v>Maxwelton Ct. Apts #12</v>
          </cell>
          <cell r="D336" t="str">
            <v>Maxwelton Ct. Apts #12</v>
          </cell>
        </row>
        <row r="337">
          <cell r="A337" t="str">
            <v>0672</v>
          </cell>
          <cell r="B337">
            <v>672</v>
          </cell>
          <cell r="C337" t="str">
            <v>Maxwelton Ct. Apts #13</v>
          </cell>
          <cell r="D337" t="str">
            <v>Maxwelton Ct. Apts #13</v>
          </cell>
        </row>
        <row r="338">
          <cell r="A338" t="str">
            <v>0673</v>
          </cell>
          <cell r="B338">
            <v>673</v>
          </cell>
          <cell r="C338" t="str">
            <v>Maxwelton Ct. Apts #14</v>
          </cell>
          <cell r="D338" t="str">
            <v>Maxwelton Ct. Apts #14</v>
          </cell>
        </row>
        <row r="339">
          <cell r="A339" t="str">
            <v>0674</v>
          </cell>
          <cell r="B339">
            <v>674</v>
          </cell>
          <cell r="C339" t="str">
            <v>Maxwelton Ct. Apts #15</v>
          </cell>
          <cell r="D339" t="str">
            <v>Maxwelton Ct. Apts #15</v>
          </cell>
        </row>
        <row r="340">
          <cell r="A340" t="str">
            <v>0675</v>
          </cell>
          <cell r="B340">
            <v>675</v>
          </cell>
          <cell r="C340" t="str">
            <v>Maxwelton Ct. Apts #16</v>
          </cell>
          <cell r="D340" t="str">
            <v>Maxwelton Ct. Apts #16</v>
          </cell>
        </row>
        <row r="341">
          <cell r="A341" t="str">
            <v>0676</v>
          </cell>
          <cell r="B341">
            <v>676</v>
          </cell>
          <cell r="C341" t="str">
            <v>Bill Gatton Student Center</v>
          </cell>
          <cell r="D341" t="str">
            <v>Bill Gatton Student Center</v>
          </cell>
        </row>
        <row r="342">
          <cell r="A342" t="str">
            <v>0677</v>
          </cell>
          <cell r="B342">
            <v>677</v>
          </cell>
          <cell r="C342" t="str">
            <v>University Flats</v>
          </cell>
          <cell r="D342" t="str">
            <v>University Flats</v>
          </cell>
        </row>
        <row r="343">
          <cell r="A343" t="str">
            <v>0678</v>
          </cell>
          <cell r="B343">
            <v>678</v>
          </cell>
          <cell r="C343" t="str">
            <v>Lewis Hall</v>
          </cell>
          <cell r="D343" t="str">
            <v>Lewis Hall</v>
          </cell>
        </row>
        <row r="344">
          <cell r="A344" t="str">
            <v>0679</v>
          </cell>
          <cell r="B344">
            <v>679</v>
          </cell>
          <cell r="C344" t="str">
            <v>Research Building #2</v>
          </cell>
          <cell r="D344" t="str">
            <v>Research Building #2</v>
          </cell>
        </row>
        <row r="345">
          <cell r="A345" t="str">
            <v>0682</v>
          </cell>
          <cell r="B345">
            <v>682</v>
          </cell>
          <cell r="C345" t="str">
            <v>Kentucky Proud Park</v>
          </cell>
          <cell r="D345" t="str">
            <v>Kentucky Proud Park</v>
          </cell>
        </row>
        <row r="346">
          <cell r="A346" t="str">
            <v>0690</v>
          </cell>
          <cell r="B346">
            <v>690</v>
          </cell>
          <cell r="C346" t="str">
            <v>441 Rose Ln</v>
          </cell>
          <cell r="D346" t="str">
            <v>441 Rose Ln</v>
          </cell>
        </row>
        <row r="347">
          <cell r="A347" t="str">
            <v>0695</v>
          </cell>
          <cell r="B347">
            <v>695</v>
          </cell>
          <cell r="C347" t="str">
            <v>Blue Lot Bus Shelter</v>
          </cell>
          <cell r="D347" t="str">
            <v>Blue Lot Bus Shelter</v>
          </cell>
        </row>
        <row r="348">
          <cell r="A348" t="str">
            <v>0698</v>
          </cell>
          <cell r="B348">
            <v>698</v>
          </cell>
          <cell r="C348" t="str">
            <v>University Inn #1</v>
          </cell>
          <cell r="D348" t="str">
            <v>University Inn #1</v>
          </cell>
        </row>
        <row r="349">
          <cell r="A349" t="str">
            <v>0699</v>
          </cell>
          <cell r="B349">
            <v>699</v>
          </cell>
          <cell r="C349" t="str">
            <v>University Inn #2</v>
          </cell>
          <cell r="D349" t="str">
            <v>University Inn #2</v>
          </cell>
        </row>
        <row r="350">
          <cell r="A350" t="str">
            <v>0702</v>
          </cell>
          <cell r="B350">
            <v>702</v>
          </cell>
          <cell r="C350" t="str">
            <v>Soccer Support Building</v>
          </cell>
          <cell r="D350" t="str">
            <v>Soccer Support Building</v>
          </cell>
        </row>
        <row r="351">
          <cell r="A351" t="str">
            <v>0703</v>
          </cell>
          <cell r="B351">
            <v>703</v>
          </cell>
          <cell r="C351" t="str">
            <v>Senior Center</v>
          </cell>
          <cell r="D351" t="str">
            <v>Senior Center</v>
          </cell>
        </row>
        <row r="352">
          <cell r="A352" t="str">
            <v>0708</v>
          </cell>
          <cell r="B352">
            <v>708</v>
          </cell>
          <cell r="C352" t="str">
            <v>Kiln Enclosure Building</v>
          </cell>
          <cell r="D352" t="str">
            <v>Kiln Enclosure Building</v>
          </cell>
        </row>
        <row r="353">
          <cell r="A353" t="str">
            <v>0709</v>
          </cell>
          <cell r="B353">
            <v>709</v>
          </cell>
          <cell r="C353" t="str">
            <v>401 S Limestone</v>
          </cell>
          <cell r="D353" t="str">
            <v>401 S Limestone</v>
          </cell>
        </row>
        <row r="354">
          <cell r="A354" t="str">
            <v>0710</v>
          </cell>
          <cell r="B354">
            <v>710</v>
          </cell>
          <cell r="C354" t="str">
            <v>130 Winslow St</v>
          </cell>
          <cell r="D354" t="str">
            <v>130 Winslow St</v>
          </cell>
        </row>
        <row r="355">
          <cell r="A355" t="str">
            <v>0711</v>
          </cell>
          <cell r="B355">
            <v>711</v>
          </cell>
          <cell r="C355" t="str">
            <v>Orange Lot Bus Shelter</v>
          </cell>
          <cell r="D355" t="str">
            <v>Orange Lot Bus Shelter</v>
          </cell>
        </row>
        <row r="356">
          <cell r="A356" t="str">
            <v>0712</v>
          </cell>
          <cell r="B356">
            <v>712</v>
          </cell>
          <cell r="C356" t="str">
            <v>430 Transylvania Park</v>
          </cell>
          <cell r="D356" t="str">
            <v>430 Transylvania Park</v>
          </cell>
        </row>
        <row r="357">
          <cell r="A357" t="str">
            <v>0713</v>
          </cell>
          <cell r="B357">
            <v>713</v>
          </cell>
          <cell r="C357" t="str">
            <v>463 Rose Ln</v>
          </cell>
          <cell r="D357" t="str">
            <v>463 Rose Ln</v>
          </cell>
        </row>
        <row r="358">
          <cell r="A358" t="str">
            <v>0714</v>
          </cell>
          <cell r="B358">
            <v>714</v>
          </cell>
          <cell r="C358" t="str">
            <v>129 State St</v>
          </cell>
          <cell r="D358" t="str">
            <v>129 State St</v>
          </cell>
        </row>
        <row r="359">
          <cell r="A359" t="str">
            <v>0715</v>
          </cell>
          <cell r="B359">
            <v>715</v>
          </cell>
          <cell r="C359" t="str">
            <v>600 S Broadway</v>
          </cell>
          <cell r="D359" t="str">
            <v>600 S Broadway</v>
          </cell>
        </row>
        <row r="360">
          <cell r="A360" t="str">
            <v>0716</v>
          </cell>
          <cell r="B360">
            <v>716</v>
          </cell>
          <cell r="C360" t="str">
            <v>225 Transcript Ave</v>
          </cell>
          <cell r="D360" t="str">
            <v>225 Transcript Ave</v>
          </cell>
        </row>
        <row r="361">
          <cell r="A361" t="str">
            <v>0717</v>
          </cell>
          <cell r="B361">
            <v>717</v>
          </cell>
          <cell r="C361" t="str">
            <v>156 Leader Ave</v>
          </cell>
          <cell r="D361" t="str">
            <v>156 Leader Ave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>
            <v>9813</v>
          </cell>
          <cell r="B369">
            <v>9813</v>
          </cell>
          <cell r="C369" t="str">
            <v>Child Development Center of the Bluegrass, Inc.</v>
          </cell>
          <cell r="D369" t="str">
            <v>Child Development Center of the Bluegrass, Inc.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9875</v>
          </cell>
          <cell r="B374" t="str">
            <v>9875</v>
          </cell>
          <cell r="C374" t="str">
            <v>Vaughan Warehouse and Office</v>
          </cell>
          <cell r="D374" t="str">
            <v>Vaughan Warehouse and Office</v>
          </cell>
        </row>
        <row r="375">
          <cell r="A375" t="str">
            <v>9876</v>
          </cell>
          <cell r="B375" t="str">
            <v>9876</v>
          </cell>
          <cell r="C375" t="str">
            <v>Vaughan Warehouse #1</v>
          </cell>
          <cell r="D375" t="str">
            <v>Vaughan Warehouse #1</v>
          </cell>
        </row>
        <row r="376">
          <cell r="A376" t="str">
            <v>9877</v>
          </cell>
          <cell r="B376" t="str">
            <v>9877</v>
          </cell>
          <cell r="C376" t="str">
            <v>Vaughan Warehouse #2</v>
          </cell>
          <cell r="D376" t="str">
            <v>Vaughan Warehouse #2</v>
          </cell>
        </row>
        <row r="377">
          <cell r="A377" t="str">
            <v>9878</v>
          </cell>
          <cell r="B377" t="str">
            <v>9878</v>
          </cell>
          <cell r="C377" t="str">
            <v>Vaughan Warehouse #7</v>
          </cell>
          <cell r="D377" t="str">
            <v>Vaughan Warehouse #7</v>
          </cell>
        </row>
        <row r="378">
          <cell r="A378" t="str">
            <v>9879</v>
          </cell>
          <cell r="B378" t="str">
            <v>9879</v>
          </cell>
          <cell r="C378" t="str">
            <v>Vaughan Warehouse #3</v>
          </cell>
          <cell r="D378" t="str">
            <v>Vaughan Warehouse #3</v>
          </cell>
        </row>
        <row r="379">
          <cell r="A379" t="str">
            <v>9881</v>
          </cell>
          <cell r="B379" t="str">
            <v>9881</v>
          </cell>
          <cell r="C379" t="str">
            <v>Vaughan Warehouse #4</v>
          </cell>
          <cell r="D379" t="str">
            <v>Vaughan Warehouse #4</v>
          </cell>
        </row>
        <row r="380">
          <cell r="A380" t="str">
            <v>9882</v>
          </cell>
          <cell r="B380" t="str">
            <v>9882</v>
          </cell>
          <cell r="C380" t="str">
            <v>Vaughan Warehouse #5</v>
          </cell>
          <cell r="D380" t="str">
            <v>Vaughan Warehouse #5</v>
          </cell>
        </row>
        <row r="381">
          <cell r="A381" t="str">
            <v>9925</v>
          </cell>
          <cell r="B381">
            <v>9925</v>
          </cell>
          <cell r="C381" t="str">
            <v>Alpha Phi Sorority</v>
          </cell>
          <cell r="D381" t="str">
            <v>Alpha Phi Sorority</v>
          </cell>
        </row>
        <row r="382">
          <cell r="A382" t="str">
            <v>9983</v>
          </cell>
          <cell r="B382">
            <v>9983</v>
          </cell>
          <cell r="C382" t="str">
            <v>College of Medicine Building</v>
          </cell>
          <cell r="D382" t="str">
            <v>College of Medicine Building</v>
          </cell>
        </row>
        <row r="383">
          <cell r="A383" t="str">
            <v xml:space="preserve"> </v>
          </cell>
          <cell r="B383"/>
          <cell r="C383" t="str">
            <v xml:space="preserve"> </v>
          </cell>
          <cell r="D383"/>
        </row>
        <row r="384">
          <cell r="A384" t="str">
            <v xml:space="preserve"> </v>
          </cell>
          <cell r="B384"/>
          <cell r="C384" t="str">
            <v xml:space="preserve"> </v>
          </cell>
          <cell r="D384"/>
        </row>
        <row r="385">
          <cell r="A385" t="str">
            <v xml:space="preserve"> </v>
          </cell>
          <cell r="B385"/>
          <cell r="C385" t="str">
            <v xml:space="preserve"> </v>
          </cell>
          <cell r="D385"/>
        </row>
        <row r="386">
          <cell r="A386" t="str">
            <v xml:space="preserve"> </v>
          </cell>
          <cell r="B386"/>
          <cell r="C386" t="str">
            <v xml:space="preserve"> </v>
          </cell>
          <cell r="D386"/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/>
          <cell r="B412"/>
          <cell r="C412"/>
          <cell r="D412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9"/>
  <sheetViews>
    <sheetView tabSelected="1" zoomScale="90" zoomScaleNormal="90" workbookViewId="0">
      <selection activeCell="H6" sqref="H6"/>
    </sheetView>
  </sheetViews>
  <sheetFormatPr defaultColWidth="9.140625" defaultRowHeight="15" x14ac:dyDescent="0.25"/>
  <cols>
    <col min="1" max="1" width="10.7109375" style="53" customWidth="1"/>
    <col min="2" max="2" width="8.7109375" style="54" customWidth="1"/>
    <col min="3" max="3" width="40.7109375" style="11" customWidth="1"/>
    <col min="4" max="5" width="10.7109375" style="11" customWidth="1"/>
    <col min="6" max="6" width="15.7109375" style="11" customWidth="1"/>
    <col min="7" max="7" width="18.7109375" style="64" customWidth="1"/>
    <col min="8" max="8" width="10.7109375" style="64" customWidth="1"/>
    <col min="9" max="9" width="36.7109375" style="11" customWidth="1"/>
    <col min="10" max="14" width="9.140625" style="11"/>
    <col min="15" max="15" width="9.140625" style="11" customWidth="1"/>
    <col min="16" max="16384" width="9.140625" style="11"/>
  </cols>
  <sheetData>
    <row r="1" spans="1:20" ht="87.75" customHeight="1" x14ac:dyDescent="0.25">
      <c r="A1" s="47" t="s">
        <v>7</v>
      </c>
      <c r="B1" s="90" t="s">
        <v>75</v>
      </c>
      <c r="C1" s="90"/>
      <c r="F1" s="61" t="s">
        <v>10</v>
      </c>
      <c r="G1" s="48">
        <v>43479</v>
      </c>
      <c r="J1" s="43" t="s">
        <v>33</v>
      </c>
      <c r="K1" s="43" t="s">
        <v>34</v>
      </c>
      <c r="L1" s="15"/>
      <c r="M1" s="15"/>
      <c r="N1" s="15"/>
      <c r="O1" s="49" t="s">
        <v>35</v>
      </c>
      <c r="P1" s="50" t="s">
        <v>47</v>
      </c>
    </row>
    <row r="2" spans="1:20" ht="24.75" customHeight="1" thickBot="1" x14ac:dyDescent="0.3">
      <c r="A2" s="51" t="s">
        <v>8</v>
      </c>
      <c r="B2" s="91" t="s">
        <v>76</v>
      </c>
      <c r="C2" s="91"/>
      <c r="F2" s="61" t="s">
        <v>12</v>
      </c>
      <c r="G2" s="52" t="s">
        <v>72</v>
      </c>
      <c r="J2" s="13">
        <f>G43-J43</f>
        <v>0</v>
      </c>
      <c r="K2" s="13">
        <f>H43-M43</f>
        <v>0</v>
      </c>
      <c r="L2" s="16"/>
      <c r="M2" s="16"/>
      <c r="N2" s="16"/>
      <c r="O2" s="17"/>
      <c r="P2" s="18"/>
    </row>
    <row r="3" spans="1:20" ht="15" customHeight="1" x14ac:dyDescent="0.25">
      <c r="A3" s="73"/>
      <c r="B3" s="69"/>
      <c r="C3" s="69"/>
      <c r="F3" s="74"/>
      <c r="G3" s="70"/>
      <c r="J3" s="71"/>
      <c r="K3" s="71"/>
      <c r="L3" s="16"/>
      <c r="M3" s="16"/>
      <c r="N3" s="16"/>
      <c r="O3" s="72"/>
      <c r="P3" s="72"/>
    </row>
    <row r="4" spans="1:20" x14ac:dyDescent="0.25">
      <c r="C4" s="88"/>
      <c r="D4" s="88"/>
      <c r="E4" s="88"/>
      <c r="F4" s="88"/>
      <c r="G4" s="89"/>
      <c r="H4" s="86"/>
      <c r="I4" s="83"/>
    </row>
    <row r="5" spans="1:20" s="56" customFormat="1" ht="45.75" thickBot="1" x14ac:dyDescent="0.3">
      <c r="A5" s="55" t="s">
        <v>19</v>
      </c>
      <c r="B5" s="55" t="s">
        <v>14</v>
      </c>
      <c r="C5" s="44" t="s">
        <v>9</v>
      </c>
      <c r="D5" s="44" t="s">
        <v>4</v>
      </c>
      <c r="E5" s="44" t="s">
        <v>1</v>
      </c>
      <c r="F5" s="44" t="s">
        <v>11</v>
      </c>
      <c r="G5" s="44" t="s">
        <v>15</v>
      </c>
      <c r="H5" s="44" t="s">
        <v>16</v>
      </c>
      <c r="I5" s="44" t="s">
        <v>17</v>
      </c>
      <c r="J5" s="44" t="s">
        <v>36</v>
      </c>
      <c r="K5" s="44" t="s">
        <v>37</v>
      </c>
      <c r="L5" s="44" t="s">
        <v>38</v>
      </c>
      <c r="M5" s="44" t="s">
        <v>39</v>
      </c>
      <c r="N5" s="44" t="s">
        <v>37</v>
      </c>
      <c r="O5" s="44" t="s">
        <v>38</v>
      </c>
    </row>
    <row r="6" spans="1:20" s="79" customFormat="1" ht="15" customHeight="1" thickTop="1" x14ac:dyDescent="0.25">
      <c r="A6">
        <v>304</v>
      </c>
      <c r="B6" s="76" t="s">
        <v>77</v>
      </c>
      <c r="C6" s="75" t="s">
        <v>73</v>
      </c>
      <c r="D6" s="75" t="s">
        <v>5</v>
      </c>
      <c r="E6" s="77">
        <v>428</v>
      </c>
      <c r="F6" s="77">
        <v>794</v>
      </c>
      <c r="G6" s="78" t="s">
        <v>2</v>
      </c>
      <c r="H6" s="78" t="s">
        <v>13</v>
      </c>
      <c r="J6" s="80" t="str">
        <f>IF(G6="No Change","N/A",IF(G6="New Tag Required",Lookup!F:F,IF(G6="Remove Old Tag",Lookup!F:F,IF(G6="N/A","N/A",""))))</f>
        <v>N/A</v>
      </c>
      <c r="K6" s="81"/>
      <c r="L6" s="80"/>
      <c r="M6" s="80" t="str">
        <f>IF(H6="No Change","N/A",IF(H6="New Tag Required",Lookup!F:F,IF(H6="Remove Old Sign",Lookup!F:F,IF(H6="N/A","N/A",""))))</f>
        <v>N/A</v>
      </c>
      <c r="N6" s="81"/>
      <c r="O6" s="80"/>
    </row>
    <row r="7" spans="1:20" s="79" customFormat="1" ht="15" customHeight="1" x14ac:dyDescent="0.25">
      <c r="A7"/>
      <c r="B7" s="76"/>
      <c r="C7" s="75"/>
      <c r="D7" s="75"/>
      <c r="E7" s="63"/>
      <c r="F7" s="63"/>
      <c r="G7" s="78"/>
      <c r="H7" s="78"/>
      <c r="J7" s="80" t="str">
        <f>IF(G7="No Change","N/A",IF(G7="New Tag Required",Lookup!F:F,IF(G7="Remove Old Tag",Lookup!F:F,IF(G7="N/A","N/A",""))))</f>
        <v/>
      </c>
      <c r="K7" s="81"/>
      <c r="L7" s="80"/>
      <c r="M7" s="80" t="str">
        <f>IF(H7="No Change","N/A",IF(H7="New Tag Required",Lookup!F:F,IF(H7="Remove Old Sign",Lookup!F:F,IF(H7="N/A","N/A",""))))</f>
        <v/>
      </c>
      <c r="N7" s="81"/>
      <c r="O7" s="80"/>
      <c r="S7" s="82"/>
      <c r="T7" s="77"/>
    </row>
    <row r="8" spans="1:20" s="79" customFormat="1" ht="15" customHeight="1" x14ac:dyDescent="0.25">
      <c r="A8"/>
      <c r="B8" s="75"/>
      <c r="C8" s="75"/>
      <c r="D8" s="75"/>
      <c r="E8" s="63"/>
      <c r="F8" s="63"/>
      <c r="G8" s="78"/>
      <c r="H8" s="78"/>
      <c r="J8" s="80" t="str">
        <f>IF(G8="No Change","N/A",IF(G8="New Tag Required",Lookup!F:F,IF(G8="Remove Old Tag",Lookup!F:F,IF(G8="N/A","N/A",""))))</f>
        <v/>
      </c>
      <c r="K8" s="81"/>
      <c r="L8" s="80"/>
      <c r="M8" s="80" t="str">
        <f>IF(H8="No Change","N/A",IF(H8="New Tag Required",Lookup!F:F,IF(H8="Remove Old Sign",Lookup!F:F,IF(H8="N/A","N/A",""))))</f>
        <v/>
      </c>
      <c r="N8" s="81"/>
      <c r="O8" s="80"/>
    </row>
    <row r="9" spans="1:20" s="79" customFormat="1" ht="15" customHeight="1" x14ac:dyDescent="0.25">
      <c r="A9"/>
      <c r="B9" s="75"/>
      <c r="C9" s="75"/>
      <c r="D9" s="75"/>
      <c r="E9" s="77"/>
      <c r="F9" s="77"/>
      <c r="G9" s="78"/>
      <c r="H9" s="78"/>
      <c r="J9" s="80" t="str">
        <f>IF(G9="No Change","N/A",IF(G9="New Tag Required",Lookup!F:F,IF(G9="Remove Old Tag",Lookup!F:F,IF(G9="N/A","N/A",""))))</f>
        <v/>
      </c>
      <c r="K9" s="81"/>
      <c r="L9" s="80"/>
      <c r="M9" s="80" t="str">
        <f>IF(H9="No Change","N/A",IF(H9="New Tag Required",Lookup!F:F,IF(H9="Remove Old Sign",Lookup!F:F,IF(H9="N/A","N/A",""))))</f>
        <v/>
      </c>
      <c r="N9" s="81"/>
      <c r="O9" s="80"/>
    </row>
    <row r="10" spans="1:20" s="79" customFormat="1" ht="15" customHeight="1" x14ac:dyDescent="0.25">
      <c r="A10"/>
      <c r="B10" s="75"/>
      <c r="C10" s="75"/>
      <c r="D10" s="75"/>
      <c r="E10" s="63"/>
      <c r="F10" s="77"/>
      <c r="G10" s="78"/>
      <c r="H10" s="78"/>
      <c r="J10" s="80" t="str">
        <f>IF(G10="No Change","N/A",IF(G10="New Tag Required",Lookup!F:F,IF(G10="Remove Old Tag",Lookup!F:F,IF(G10="N/A","N/A",""))))</f>
        <v/>
      </c>
      <c r="K10" s="81"/>
      <c r="L10" s="80"/>
      <c r="M10" s="80" t="str">
        <f>IF(H10="No Change","N/A",IF(H10="New Tag Required",Lookup!F:F,IF(H10="Remove Old Sign",Lookup!F:F,IF(H10="N/A","N/A",""))))</f>
        <v/>
      </c>
      <c r="N10" s="81"/>
      <c r="O10" s="80"/>
    </row>
    <row r="11" spans="1:20" s="79" customFormat="1" ht="15" customHeight="1" x14ac:dyDescent="0.25">
      <c r="A11"/>
      <c r="B11" s="75"/>
      <c r="C11" s="75"/>
      <c r="D11" s="75"/>
      <c r="E11" s="63"/>
      <c r="F11" s="77"/>
      <c r="G11" s="78"/>
      <c r="H11" s="78"/>
      <c r="J11" s="80" t="str">
        <f>IF(G11="No Change","N/A",IF(G11="New Tag Required",Lookup!F:F,IF(G11="Remove Old Tag",Lookup!F:F,IF(G11="N/A","N/A",""))))</f>
        <v/>
      </c>
      <c r="K11" s="81"/>
      <c r="L11" s="80"/>
      <c r="M11" s="80" t="str">
        <f>IF(H11="No Change","N/A",IF(H11="New Tag Required",Lookup!F:F,IF(H11="Remove Old Sign",Lookup!F:F,IF(H11="N/A","N/A",""))))</f>
        <v/>
      </c>
      <c r="N11" s="81"/>
      <c r="O11" s="80"/>
    </row>
    <row r="12" spans="1:20" s="79" customFormat="1" ht="15" customHeight="1" x14ac:dyDescent="0.25">
      <c r="A12"/>
      <c r="B12" s="75"/>
      <c r="C12" s="75"/>
      <c r="D12" s="75"/>
      <c r="E12" s="63"/>
      <c r="F12" s="77"/>
      <c r="G12" s="78"/>
      <c r="H12" s="78"/>
      <c r="J12" s="80" t="str">
        <f>IF(G12="No Change","N/A",IF(G12="New Tag Required",Lookup!F:F,IF(G12="Remove Old Tag",Lookup!F:F,IF(G12="N/A","N/A",""))))</f>
        <v/>
      </c>
      <c r="K12" s="81"/>
      <c r="L12" s="80"/>
      <c r="M12" s="80" t="str">
        <f>IF(H12="No Change","N/A",IF(H12="New Tag Required",Lookup!F:F,IF(H12="Remove Old Sign",Lookup!F:F,IF(H12="N/A","N/A",""))))</f>
        <v/>
      </c>
      <c r="N12" s="81"/>
      <c r="O12" s="80"/>
    </row>
    <row r="13" spans="1:20" s="79" customFormat="1" ht="15" customHeight="1" x14ac:dyDescent="0.25">
      <c r="A13"/>
      <c r="B13" s="75"/>
      <c r="C13" s="75"/>
      <c r="D13" s="75"/>
      <c r="E13" s="63"/>
      <c r="F13" s="77"/>
      <c r="G13" s="78"/>
      <c r="H13" s="78"/>
      <c r="J13" s="80" t="str">
        <f>IF(G13="No Change","N/A",IF(G13="New Tag Required",Lookup!F:F,IF(G13="Remove Old Tag",Lookup!F:F,IF(G13="N/A","N/A",""))))</f>
        <v/>
      </c>
      <c r="K13" s="81"/>
      <c r="L13" s="80"/>
      <c r="M13" s="80" t="str">
        <f>IF(H13="No Change","N/A",IF(H13="New Tag Required",Lookup!F:F,IF(H13="Remove Old Sign",Lookup!F:F,IF(H13="N/A","N/A",""))))</f>
        <v/>
      </c>
      <c r="N13" s="81"/>
      <c r="O13" s="80"/>
    </row>
    <row r="14" spans="1:20" s="79" customFormat="1" ht="15" customHeight="1" x14ac:dyDescent="0.25">
      <c r="A14"/>
      <c r="B14" s="75"/>
      <c r="C14" s="75"/>
      <c r="D14" s="75"/>
      <c r="E14" s="63"/>
      <c r="F14" s="59"/>
      <c r="G14" s="78"/>
      <c r="H14" s="78"/>
      <c r="I14" s="83"/>
      <c r="J14" s="80" t="str">
        <f>IF(G14="No Change","N/A",IF(G14="New Tag Required",Lookup!F:F,IF(G14="Remove Old Tag",Lookup!F:F,IF(G14="N/A","N/A",""))))</f>
        <v/>
      </c>
      <c r="K14" s="81"/>
      <c r="L14" s="80"/>
      <c r="M14" s="80" t="str">
        <f>IF(H14="No Change","N/A",IF(H14="New Tag Required",Lookup!F:F,IF(H14="Remove Old Sign",Lookup!F:F,IF(H14="N/A","N/A",""))))</f>
        <v/>
      </c>
      <c r="N14" s="81"/>
      <c r="O14" s="80"/>
    </row>
    <row r="15" spans="1:20" s="79" customFormat="1" ht="15" customHeight="1" x14ac:dyDescent="0.25">
      <c r="A15"/>
      <c r="B15" s="75"/>
      <c r="C15" s="75"/>
      <c r="D15" s="75"/>
      <c r="E15" s="63"/>
      <c r="F15" s="77"/>
      <c r="G15" s="78"/>
      <c r="H15" s="78"/>
      <c r="I15" s="83"/>
      <c r="J15" s="80" t="str">
        <f>IF(G15="No Change","N/A",IF(G15="New Tag Required",Lookup!F:F,IF(G15="Remove Old Tag",Lookup!F:F,IF(G15="N/A","N/A",""))))</f>
        <v/>
      </c>
      <c r="K15" s="81"/>
      <c r="L15" s="80"/>
      <c r="M15" s="80" t="str">
        <f>IF(H15="No Change","N/A",IF(H15="New Tag Required",Lookup!F:F,IF(H15="Remove Old Sign",Lookup!F:F,IF(H15="N/A","N/A",""))))</f>
        <v/>
      </c>
      <c r="N15" s="81"/>
      <c r="O15" s="80"/>
    </row>
    <row r="16" spans="1:20" s="79" customFormat="1" ht="15" customHeight="1" x14ac:dyDescent="0.25">
      <c r="A16"/>
      <c r="B16" s="84"/>
      <c r="D16" s="75"/>
      <c r="E16" s="77"/>
      <c r="F16" s="77"/>
      <c r="G16" s="78"/>
      <c r="H16" s="78"/>
      <c r="J16" s="80" t="str">
        <f>IF(G16="No Change","N/A",IF(G16="New Tag Required",Lookup!F:F,IF(G16="Remove Old Tag",Lookup!F:F,IF(G16="N/A","N/A",""))))</f>
        <v/>
      </c>
      <c r="K16" s="81"/>
      <c r="L16" s="80"/>
      <c r="M16" s="80" t="str">
        <f>IF(H16="No Change","N/A",IF(H16="New Tag Required",Lookup!F:F,IF(H16="Remove Old Sign",Lookup!F:F,IF(H16="N/A","N/A",""))))</f>
        <v/>
      </c>
      <c r="N16" s="81"/>
      <c r="O16" s="80"/>
    </row>
    <row r="17" spans="1:15" s="79" customFormat="1" ht="15" customHeight="1" x14ac:dyDescent="0.25">
      <c r="A17"/>
      <c r="B17" s="84"/>
      <c r="D17" s="75"/>
      <c r="E17" s="63"/>
      <c r="F17" s="63"/>
      <c r="G17" s="78"/>
      <c r="H17" s="78"/>
      <c r="J17" s="80" t="str">
        <f>IF(G17="No Change","N/A",IF(G17="New Tag Required",Lookup!F:F,IF(G17="Remove Old Tag",Lookup!F:F,IF(G17="N/A","N/A",""))))</f>
        <v/>
      </c>
      <c r="K17" s="81"/>
      <c r="L17" s="80"/>
      <c r="M17" s="80" t="str">
        <f>IF(H17="No Change","N/A",IF(H17="New Tag Required",Lookup!F:F,IF(H17="Remove Old Sign",Lookup!F:F,IF(H17="N/A","N/A",""))))</f>
        <v/>
      </c>
      <c r="N17" s="85"/>
    </row>
    <row r="18" spans="1:15" s="79" customFormat="1" ht="15" customHeight="1" x14ac:dyDescent="0.25">
      <c r="A18" s="75"/>
      <c r="B18" s="84"/>
      <c r="D18" s="75"/>
      <c r="E18" s="63"/>
      <c r="F18" s="63"/>
      <c r="G18" s="78"/>
      <c r="H18" s="78"/>
      <c r="J18" s="80" t="str">
        <f>IF(G18="No Change","N/A",IF(G18="New Tag Required",Lookup!F:F,IF(G18="Remove Old Tag",Lookup!F:F,IF(G18="N/A","N/A",""))))</f>
        <v/>
      </c>
      <c r="K18" s="81"/>
      <c r="L18" s="80"/>
      <c r="M18" s="80" t="str">
        <f>IF(H18="No Change","N/A",IF(H18="New Tag Required",Lookup!F:F,IF(H18="Remove Old Sign",Lookup!F:F,IF(H18="N/A","N/A",""))))</f>
        <v/>
      </c>
      <c r="N18" s="85"/>
    </row>
    <row r="19" spans="1:15" s="79" customFormat="1" ht="15" customHeight="1" x14ac:dyDescent="0.25">
      <c r="A19" s="75"/>
      <c r="B19" s="84"/>
      <c r="D19" s="75"/>
      <c r="E19" s="63"/>
      <c r="F19" s="63"/>
      <c r="G19" s="78"/>
      <c r="H19" s="78"/>
      <c r="J19" s="80" t="str">
        <f>IF(G19="No Change","N/A",IF(G19="New Tag Required",Lookup!F:F,IF(G19="Remove Old Tag",Lookup!F:F,IF(G19="N/A","N/A",""))))</f>
        <v/>
      </c>
      <c r="K19" s="81"/>
      <c r="L19" s="80"/>
      <c r="M19" s="80" t="str">
        <f>IF(H19="No Change","N/A",IF(H19="New Tag Required",Lookup!F:F,IF(H19="Remove Old Sign",Lookup!F:F,IF(H19="N/A","N/A",""))))</f>
        <v/>
      </c>
      <c r="N19" s="85"/>
    </row>
    <row r="20" spans="1:15" s="79" customFormat="1" ht="15" customHeight="1" x14ac:dyDescent="0.25">
      <c r="A20" s="75"/>
      <c r="B20" s="84"/>
      <c r="D20" s="75"/>
      <c r="E20" s="63"/>
      <c r="F20" s="63"/>
      <c r="G20" s="78"/>
      <c r="H20" s="78"/>
      <c r="J20" s="80" t="str">
        <f>IF(G20="No Change","N/A",IF(G20="New Tag Required",Lookup!F:F,IF(G20="Remove Old Tag",Lookup!F:F,IF(G20="N/A","N/A",""))))</f>
        <v/>
      </c>
      <c r="K20" s="81"/>
      <c r="L20" s="80"/>
      <c r="M20" s="80" t="str">
        <f>IF(H20="No Change","N/A",IF(H20="New Tag Required",Lookup!F:F,IF(H20="Remove Old Sign",Lookup!F:F,IF(H20="N/A","N/A",""))))</f>
        <v/>
      </c>
      <c r="N20" s="85"/>
    </row>
    <row r="21" spans="1:15" s="79" customFormat="1" ht="15" customHeight="1" x14ac:dyDescent="0.25">
      <c r="A21" s="75"/>
      <c r="B21" s="84"/>
      <c r="D21" s="75"/>
      <c r="E21" s="63"/>
      <c r="F21" s="63"/>
      <c r="G21" s="78"/>
      <c r="H21" s="78"/>
      <c r="J21" s="80" t="str">
        <f>IF(G21="No Change","N/A",IF(G21="New Tag Required",Lookup!F:F,IF(G21="Remove Old Tag",Lookup!F:F,IF(G21="N/A","N/A",""))))</f>
        <v/>
      </c>
      <c r="K21" s="81"/>
      <c r="L21" s="80"/>
      <c r="M21" s="80" t="str">
        <f>IF(H21="No Change","N/A",IF(H21="New Tag Required",Lookup!F:F,IF(H21="Remove Old Sign",Lookup!F:F,IF(H21="N/A","N/A",""))))</f>
        <v/>
      </c>
      <c r="N21" s="85"/>
    </row>
    <row r="22" spans="1:15" s="79" customFormat="1" ht="15" customHeight="1" x14ac:dyDescent="0.25">
      <c r="A22" s="75"/>
      <c r="B22" s="84"/>
      <c r="D22" s="75"/>
      <c r="E22" s="63"/>
      <c r="F22" s="63"/>
      <c r="G22" s="78"/>
      <c r="H22" s="78"/>
      <c r="J22" s="80" t="str">
        <f>IF(G22="No Change","N/A",IF(G22="New Tag Required",Lookup!F:F,IF(G22="Remove Old Tag",Lookup!F:F,IF(G22="N/A","N/A",""))))</f>
        <v/>
      </c>
      <c r="K22" s="81"/>
      <c r="L22" s="80"/>
      <c r="M22" s="80" t="str">
        <f>IF(H22="No Change","N/A",IF(H22="New Tag Required",Lookup!F:F,IF(H22="Remove Old Sign",Lookup!F:F,IF(H22="N/A","N/A",""))))</f>
        <v/>
      </c>
      <c r="N22" s="81"/>
      <c r="O22" s="80"/>
    </row>
    <row r="23" spans="1:15" s="79" customFormat="1" ht="15" customHeight="1" x14ac:dyDescent="0.25">
      <c r="A23" s="75"/>
      <c r="B23" s="84"/>
      <c r="D23" s="75"/>
      <c r="E23" s="63"/>
      <c r="F23" s="63"/>
      <c r="G23" s="78"/>
      <c r="H23" s="78"/>
      <c r="J23" s="80" t="str">
        <f>IF(G23="No Change","N/A",IF(G23="New Tag Required",Lookup!F:F,IF(G23="Remove Old Tag",Lookup!F:F,IF(G23="N/A","N/A",""))))</f>
        <v/>
      </c>
      <c r="K23" s="81"/>
      <c r="L23" s="80"/>
      <c r="M23" s="80" t="str">
        <f>IF(H23="No Change","N/A",IF(H23="New Tag Required",Lookup!F:F,IF(H23="Remove Old Sign",Lookup!F:F,IF(H23="N/A","N/A",""))))</f>
        <v/>
      </c>
      <c r="N23" s="81"/>
      <c r="O23" s="80"/>
    </row>
    <row r="24" spans="1:15" s="79" customFormat="1" ht="15" customHeight="1" x14ac:dyDescent="0.25">
      <c r="A24" s="75"/>
      <c r="B24" s="84"/>
      <c r="D24" s="75"/>
      <c r="E24" s="63"/>
      <c r="F24" s="63"/>
      <c r="G24" s="78"/>
      <c r="H24" s="78"/>
      <c r="J24" s="80" t="str">
        <f>IF(G24="No Change","N/A",IF(G24="New Tag Required",Lookup!F:F,IF(G24="Remove Old Tag",Lookup!F:F,IF(G24="N/A","N/A",""))))</f>
        <v/>
      </c>
      <c r="K24" s="81"/>
      <c r="L24" s="80"/>
      <c r="M24" s="80" t="str">
        <f>IF(H24="No Change","N/A",IF(H24="New Tag Required",Lookup!F:F,IF(H24="Remove Old Sign",Lookup!F:F,IF(H24="N/A","N/A",""))))</f>
        <v/>
      </c>
      <c r="N24" s="85"/>
    </row>
    <row r="25" spans="1:15" s="79" customFormat="1" ht="15" customHeight="1" x14ac:dyDescent="0.25">
      <c r="A25" s="75"/>
      <c r="B25" s="84"/>
      <c r="D25" s="75"/>
      <c r="E25" s="63"/>
      <c r="F25" s="63"/>
      <c r="G25" s="78"/>
      <c r="H25" s="78"/>
      <c r="J25" s="80" t="str">
        <f>IF(G25="No Change","N/A",IF(G25="New Tag Required",Lookup!F:F,IF(G25="Remove Old Tag",Lookup!F:F,IF(G25="N/A","N/A",""))))</f>
        <v/>
      </c>
      <c r="K25" s="81"/>
      <c r="L25" s="80"/>
      <c r="M25" s="80" t="str">
        <f>IF(H25="No Change","N/A",IF(H25="New Tag Required",Lookup!F:F,IF(H25="Remove Old Sign",Lookup!F:F,IF(H25="N/A","N/A",""))))</f>
        <v/>
      </c>
      <c r="N25" s="85"/>
    </row>
    <row r="26" spans="1:15" s="79" customFormat="1" ht="15" customHeight="1" x14ac:dyDescent="0.25">
      <c r="A26" s="75"/>
      <c r="B26" s="84"/>
      <c r="D26" s="75"/>
      <c r="E26" s="63"/>
      <c r="F26" s="63"/>
      <c r="G26" s="78"/>
      <c r="H26" s="78"/>
      <c r="J26" s="80" t="str">
        <f>IF(G26="No Change","N/A",IF(G26="New Tag Required",Lookup!F:F,IF(G26="Remove Old Tag",Lookup!F:F,IF(G26="N/A","N/A",""))))</f>
        <v/>
      </c>
      <c r="K26" s="81"/>
      <c r="L26" s="80"/>
      <c r="M26" s="80" t="str">
        <f>IF(H26="No Change","N/A",IF(H26="New Tag Required",Lookup!F:F,IF(H26="Remove Old Sign",Lookup!F:F,IF(H26="N/A","N/A",""))))</f>
        <v/>
      </c>
      <c r="N26" s="85"/>
    </row>
    <row r="27" spans="1:15" s="79" customFormat="1" ht="15" customHeight="1" x14ac:dyDescent="0.25">
      <c r="A27" s="75"/>
      <c r="B27" s="84"/>
      <c r="C27" s="75"/>
      <c r="D27" s="75"/>
      <c r="E27" s="63"/>
      <c r="F27" s="63"/>
      <c r="G27" s="86"/>
      <c r="H27" s="86"/>
      <c r="I27" s="83"/>
      <c r="J27" s="80" t="str">
        <f>IF(G27="No Change","N/A",IF(G27="New Tag Required",Lookup!F:F,IF(G27="Remove Old Tag",Lookup!F:F,IF(G27="N/A","N/A",""))))</f>
        <v/>
      </c>
      <c r="K27" s="81"/>
      <c r="L27" s="80"/>
      <c r="M27" s="80" t="str">
        <f>IF(H27="No Change","N/A",IF(H27="New Tag Required",Lookup!F:F,IF(H27="Remove Old Sign",Lookup!F:F,IF(H27="N/A","N/A",""))))</f>
        <v/>
      </c>
      <c r="N27" s="85"/>
    </row>
    <row r="28" spans="1:15" s="83" customFormat="1" ht="15" customHeight="1" x14ac:dyDescent="0.25">
      <c r="A28" s="75"/>
      <c r="B28" s="84"/>
      <c r="D28" s="75"/>
      <c r="E28" s="63"/>
      <c r="F28" s="63"/>
      <c r="G28" s="86"/>
      <c r="H28" s="86"/>
      <c r="J28" s="80" t="str">
        <f>IF(G28="No Change","N/A",IF(G28="New Tag Required",Lookup!F:F,IF(G28="Remove Old Tag",Lookup!F:F,IF(G28="N/A","N/A",""))))</f>
        <v/>
      </c>
      <c r="K28" s="81"/>
      <c r="L28" s="80"/>
      <c r="M28" s="80" t="str">
        <f>IF(H28="No Change","N/A",IF(H28="New Tag Required",Lookup!F:F,IF(H28="Remove Old Sign",Lookup!F:F,IF(H28="N/A","N/A",""))))</f>
        <v/>
      </c>
      <c r="N28" s="87"/>
    </row>
    <row r="29" spans="1:15" s="83" customFormat="1" ht="15" customHeight="1" x14ac:dyDescent="0.25">
      <c r="A29" s="75"/>
      <c r="B29" s="84"/>
      <c r="D29" s="75"/>
      <c r="E29" s="63"/>
      <c r="F29" s="63"/>
      <c r="G29" s="86"/>
      <c r="H29" s="86"/>
      <c r="J29" s="80" t="str">
        <f>IF(G29="No Change","N/A",IF(G29="New Tag Required",Lookup!F:F,IF(G29="Remove Old Tag",Lookup!F:F,IF(G29="N/A","N/A",""))))</f>
        <v/>
      </c>
      <c r="K29" s="81"/>
      <c r="L29" s="80"/>
      <c r="M29" s="80" t="str">
        <f>IF(H29="No Change","N/A",IF(H29="New Tag Required",Lookup!F:F,IF(H29="Remove Old Sign",Lookup!F:F,IF(H29="N/A","N/A",""))))</f>
        <v/>
      </c>
      <c r="N29" s="87"/>
    </row>
    <row r="30" spans="1:15" s="83" customFormat="1" ht="15" customHeight="1" x14ac:dyDescent="0.25">
      <c r="A30" s="75"/>
      <c r="B30" s="84"/>
      <c r="C30" s="75"/>
      <c r="D30" s="75"/>
      <c r="E30" s="63"/>
      <c r="F30" s="63"/>
      <c r="G30" s="86"/>
      <c r="H30" s="86"/>
      <c r="J30" s="80" t="str">
        <f>IF(G30="No Change","N/A",IF(G30="New Tag Required",Lookup!F:F,IF(G30="Remove Old Tag",Lookup!F:F,IF(G30="N/A","N/A",""))))</f>
        <v/>
      </c>
      <c r="K30" s="81"/>
      <c r="L30" s="80"/>
      <c r="M30" s="80" t="str">
        <f>IF(H30="No Change","N/A",IF(H30="New Tag Required",Lookup!F:F,IF(H30="Remove Old Sign",Lookup!F:F,IF(H30="N/A","N/A",""))))</f>
        <v/>
      </c>
      <c r="N30" s="87"/>
    </row>
    <row r="31" spans="1:15" s="83" customFormat="1" ht="15" customHeight="1" x14ac:dyDescent="0.25">
      <c r="A31" s="75"/>
      <c r="B31" s="84"/>
      <c r="C31" s="75"/>
      <c r="D31" s="75"/>
      <c r="E31" s="63"/>
      <c r="F31" s="63"/>
      <c r="G31" s="86"/>
      <c r="H31" s="86"/>
      <c r="J31" s="80" t="str">
        <f>IF(G31="No Change","N/A",IF(G31="New Tag Required",Lookup!F:F,IF(G31="Remove Old Tag",Lookup!F:F,IF(G31="N/A","N/A",""))))</f>
        <v/>
      </c>
      <c r="K31" s="81"/>
      <c r="L31" s="80"/>
      <c r="M31" s="80" t="str">
        <f>IF(H31="No Change","N/A",IF(H31="New Tag Required",Lookup!F:F,IF(H31="Remove Old Sign",Lookup!F:F,IF(H31="N/A","N/A",""))))</f>
        <v/>
      </c>
      <c r="N31" s="87"/>
    </row>
    <row r="32" spans="1:15" s="83" customFormat="1" ht="15" customHeight="1" x14ac:dyDescent="0.25">
      <c r="A32" s="75"/>
      <c r="B32" s="84"/>
      <c r="C32" s="75"/>
      <c r="D32" s="75"/>
      <c r="E32" s="63"/>
      <c r="F32" s="63"/>
      <c r="G32" s="86"/>
      <c r="H32" s="86"/>
      <c r="J32" s="80" t="str">
        <f>IF(G32="No Change","N/A",IF(G32="New Tag Required",Lookup!F:F,IF(G32="Remove Old Tag",Lookup!F:F,IF(G32="N/A","N/A",""))))</f>
        <v/>
      </c>
      <c r="K32" s="81"/>
      <c r="L32" s="80"/>
      <c r="M32" s="80" t="str">
        <f>IF(H32="No Change","N/A",IF(H32="New Tag Required",Lookup!F:F,IF(H32="Remove Old Sign",Lookup!F:F,IF(H32="N/A","N/A",""))))</f>
        <v/>
      </c>
      <c r="N32" s="87"/>
    </row>
    <row r="33" spans="1:15" s="83" customFormat="1" ht="15" customHeight="1" x14ac:dyDescent="0.25">
      <c r="A33" s="75"/>
      <c r="B33" s="84"/>
      <c r="C33" s="79"/>
      <c r="D33" s="75"/>
      <c r="E33" s="63"/>
      <c r="F33" s="63"/>
      <c r="G33" s="86"/>
      <c r="H33" s="86"/>
      <c r="J33" s="80" t="str">
        <f>IF(G33="No Change","N/A",IF(G33="New Tag Required",Lookup!F:F,IF(G33="Remove Old Tag",Lookup!F:F,IF(G33="N/A","N/A",""))))</f>
        <v/>
      </c>
      <c r="K33" s="81"/>
      <c r="L33" s="80"/>
      <c r="M33" s="80" t="str">
        <f>IF(H33="No Change","N/A",IF(H33="New Tag Required",Lookup!F:F,IF(H33="Remove Old Sign",Lookup!F:F,IF(H33="N/A","N/A",""))))</f>
        <v/>
      </c>
      <c r="N33" s="87"/>
    </row>
    <row r="34" spans="1:15" s="83" customFormat="1" ht="15" customHeight="1" x14ac:dyDescent="0.25">
      <c r="A34" s="75"/>
      <c r="B34" s="84"/>
      <c r="C34" s="79"/>
      <c r="D34" s="75"/>
      <c r="E34" s="63"/>
      <c r="F34" s="63"/>
      <c r="G34" s="86"/>
      <c r="H34" s="86"/>
      <c r="J34" s="80" t="str">
        <f>IF(G34="No Change","N/A",IF(G34="New Tag Required",Lookup!F:F,IF(G34="Remove Old Tag",Lookup!F:F,IF(G34="N/A","N/A",""))))</f>
        <v/>
      </c>
      <c r="K34" s="81"/>
      <c r="L34" s="80"/>
      <c r="M34" s="80" t="str">
        <f>IF(H34="No Change","N/A",IF(H34="New Tag Required",Lookup!F:F,IF(H34="Remove Old Sign",Lookup!F:F,IF(H34="N/A","N/A",""))))</f>
        <v/>
      </c>
      <c r="N34" s="87"/>
    </row>
    <row r="35" spans="1:15" s="83" customFormat="1" ht="15" customHeight="1" x14ac:dyDescent="0.25">
      <c r="A35" s="75"/>
      <c r="B35" s="84"/>
      <c r="C35" s="79"/>
      <c r="D35" s="75"/>
      <c r="E35" s="63"/>
      <c r="F35" s="63"/>
      <c r="G35" s="86"/>
      <c r="H35" s="86"/>
      <c r="J35" s="80" t="str">
        <f>IF(G35="No Change","N/A",IF(G35="New Tag Required",Lookup!F:F,IF(G35="Remove Old Tag",Lookup!F:F,IF(G35="N/A","N/A",""))))</f>
        <v/>
      </c>
      <c r="K35" s="81"/>
      <c r="L35" s="80"/>
      <c r="M35" s="80" t="str">
        <f>IF(H35="No Change","N/A",IF(H35="New Tag Required",Lookup!F:F,IF(H35="Remove Old Sign",Lookup!F:F,IF(H35="N/A","N/A",""))))</f>
        <v/>
      </c>
      <c r="N35" s="87"/>
    </row>
    <row r="36" spans="1:15" s="83" customFormat="1" ht="15" customHeight="1" x14ac:dyDescent="0.25">
      <c r="A36" s="75"/>
      <c r="B36" s="84"/>
      <c r="C36" s="79"/>
      <c r="D36" s="75"/>
      <c r="E36" s="63"/>
      <c r="F36" s="63"/>
      <c r="G36" s="86"/>
      <c r="H36" s="86"/>
      <c r="J36" s="80" t="str">
        <f>IF(G36="No Change","N/A",IF(G36="New Tag Required",Lookup!F:F,IF(G36="Remove Old Tag",Lookup!F:F,IF(G36="N/A","N/A",""))))</f>
        <v/>
      </c>
      <c r="K36" s="81"/>
      <c r="L36" s="80"/>
      <c r="M36" s="80" t="str">
        <f>IF(H36="No Change","N/A",IF(H36="New Tag Required",Lookup!F:F,IF(H36="Remove Old Sign",Lookup!F:F,IF(H36="N/A","N/A",""))))</f>
        <v/>
      </c>
      <c r="N36" s="87"/>
    </row>
    <row r="37" spans="1:15" s="83" customFormat="1" ht="15" customHeight="1" x14ac:dyDescent="0.25">
      <c r="A37" s="75"/>
      <c r="B37" s="84"/>
      <c r="C37" s="79"/>
      <c r="D37" s="75"/>
      <c r="E37" s="63"/>
      <c r="F37" s="63"/>
      <c r="G37" s="86"/>
      <c r="H37" s="86"/>
      <c r="J37" s="80" t="str">
        <f>IF(G37="No Change","N/A",IF(G37="New Tag Required",Lookup!F:F,IF(G37="Remove Old Tag",Lookup!F:F,IF(G37="N/A","N/A",""))))</f>
        <v/>
      </c>
      <c r="K37" s="81"/>
      <c r="L37" s="80"/>
      <c r="M37" s="80" t="str">
        <f>IF(H37="No Change","N/A",IF(H37="New Tag Required",Lookup!F:F,IF(H37="Remove Old Sign",Lookup!F:F,IF(H37="N/A","N/A",""))))</f>
        <v/>
      </c>
      <c r="N37" s="87"/>
    </row>
    <row r="38" spans="1:15" s="83" customFormat="1" ht="15" customHeight="1" x14ac:dyDescent="0.25">
      <c r="A38" s="75"/>
      <c r="B38" s="84"/>
      <c r="C38" s="79"/>
      <c r="D38" s="75"/>
      <c r="E38" s="63"/>
      <c r="F38" s="63"/>
      <c r="G38" s="86"/>
      <c r="H38" s="86"/>
      <c r="J38" s="80" t="str">
        <f>IF(G38="No Change","N/A",IF(G38="New Tag Required",Lookup!F:F,IF(G38="Remove Old Tag",Lookup!F:F,IF(G38="N/A","N/A",""))))</f>
        <v/>
      </c>
      <c r="K38" s="81"/>
      <c r="L38" s="80"/>
      <c r="M38" s="80" t="str">
        <f>IF(H38="No Change","N/A",IF(H38="New Tag Required",Lookup!F:F,IF(H38="Remove Old Sign",Lookup!F:F,IF(H38="N/A","N/A",""))))</f>
        <v/>
      </c>
      <c r="N38" s="87"/>
    </row>
    <row r="39" spans="1:15" s="83" customFormat="1" ht="15" customHeight="1" x14ac:dyDescent="0.25">
      <c r="A39" s="75"/>
      <c r="B39" s="84"/>
      <c r="C39" s="79"/>
      <c r="D39" s="75"/>
      <c r="E39" s="63"/>
      <c r="F39" s="63"/>
      <c r="G39" s="86"/>
      <c r="H39" s="86"/>
      <c r="J39" s="80" t="str">
        <f>IF(G39="No Change","N/A",IF(G39="New Tag Required",Lookup!F:F,IF(G39="Remove Old Tag",Lookup!F:F,IF(G39="N/A","N/A",""))))</f>
        <v/>
      </c>
      <c r="K39" s="81"/>
      <c r="L39" s="80"/>
      <c r="M39" s="80" t="str">
        <f>IF(H39="No Change","N/A",IF(H39="New Tag Required",Lookup!F:F,IF(H39="Remove Old Sign",Lookup!F:F,IF(H39="N/A","N/A",""))))</f>
        <v/>
      </c>
      <c r="N39" s="87"/>
    </row>
    <row r="40" spans="1:15" s="83" customFormat="1" ht="15" customHeight="1" x14ac:dyDescent="0.25">
      <c r="A40" s="75"/>
      <c r="B40" s="84"/>
      <c r="C40" s="79"/>
      <c r="D40" s="75"/>
      <c r="E40" s="63"/>
      <c r="F40" s="63"/>
      <c r="G40" s="86"/>
      <c r="H40" s="86"/>
      <c r="J40" s="80" t="str">
        <f>IF(G40="No Change","N/A",IF(G40="New Tag Required",Lookup!F:F,IF(G40="Remove Old Tag",Lookup!F:F,IF(G40="N/A","N/A",""))))</f>
        <v/>
      </c>
      <c r="K40" s="81"/>
      <c r="L40" s="80"/>
      <c r="M40" s="80" t="str">
        <f>IF(H40="No Change","N/A",IF(H40="New Tag Required",Lookup!F:F,IF(H40="Remove Old Sign",Lookup!F:F,IF(H40="N/A","N/A",""))))</f>
        <v/>
      </c>
      <c r="N40" s="87"/>
    </row>
    <row r="41" spans="1:15" s="79" customFormat="1" ht="15" customHeight="1" thickBot="1" x14ac:dyDescent="0.3">
      <c r="A41" s="75"/>
      <c r="B41" s="84"/>
      <c r="D41" s="75"/>
      <c r="E41" s="77"/>
      <c r="F41" s="77"/>
      <c r="G41" s="78"/>
      <c r="H41" s="78"/>
      <c r="J41" s="80" t="str">
        <f>IF(G41="No Change","N/A",IF(G41="New Tag Required",Lookup!F:F,IF(G41="Remove Old Tag",Lookup!F:F,IF(G41="N/A","N/A",""))))</f>
        <v/>
      </c>
      <c r="K41" s="81"/>
      <c r="L41" s="80"/>
      <c r="M41" s="80" t="str">
        <f>IF(H41="No Change","N/A",IF(H41="New Tag Required",Lookup!F:F,IF(H41="Remove Old Sign",Lookup!F:F,IF(H41="N/A","N/A",""))))</f>
        <v/>
      </c>
      <c r="N41" s="81"/>
      <c r="O41" s="80"/>
    </row>
    <row r="42" spans="1:15" ht="15" customHeight="1" x14ac:dyDescent="0.25">
      <c r="A42" s="57"/>
      <c r="B42" s="62"/>
      <c r="C42" s="10"/>
      <c r="D42" s="10"/>
      <c r="E42" s="58"/>
      <c r="F42" s="58"/>
      <c r="G42" s="65" t="s">
        <v>45</v>
      </c>
      <c r="H42" s="67" t="s">
        <v>46</v>
      </c>
      <c r="J42" s="45" t="s">
        <v>40</v>
      </c>
      <c r="K42" s="10"/>
      <c r="L42" s="10"/>
      <c r="M42" s="45" t="s">
        <v>41</v>
      </c>
    </row>
    <row r="43" spans="1:15" ht="15" customHeight="1" thickBot="1" x14ac:dyDescent="0.3">
      <c r="A43" s="57"/>
      <c r="B43" s="62"/>
      <c r="C43" s="10"/>
      <c r="D43" s="10"/>
      <c r="E43" s="58"/>
      <c r="F43" s="58"/>
      <c r="G43" s="66">
        <f>COUNTIF(G6:G42,"New Tag Required")</f>
        <v>0</v>
      </c>
      <c r="H43" s="68">
        <f>COUNTIF(H6:H42,"New Sign Required")</f>
        <v>0</v>
      </c>
      <c r="J43" s="12">
        <f>COUNTIF(J6:J42,"Installed")</f>
        <v>0</v>
      </c>
      <c r="K43" s="10"/>
      <c r="L43" s="10"/>
      <c r="M43" s="12">
        <f>COUNTIF(M6:M42,"Installed")</f>
        <v>0</v>
      </c>
    </row>
    <row r="44" spans="1:15" ht="15" customHeight="1" x14ac:dyDescent="0.25">
      <c r="A44" s="57"/>
      <c r="B44" s="62"/>
      <c r="C44" s="10"/>
      <c r="D44" s="10"/>
      <c r="E44" s="58"/>
      <c r="F44" s="58"/>
    </row>
    <row r="45" spans="1:15" ht="15" customHeight="1" x14ac:dyDescent="0.25">
      <c r="A45" s="57"/>
      <c r="B45" s="62"/>
      <c r="C45" s="10"/>
      <c r="D45" s="10"/>
      <c r="E45" s="58"/>
      <c r="F45" s="58"/>
    </row>
    <row r="46" spans="1:15" ht="15" customHeight="1" x14ac:dyDescent="0.25">
      <c r="A46" s="57"/>
      <c r="B46" s="62"/>
      <c r="C46" s="10"/>
      <c r="D46" s="10"/>
      <c r="E46" s="58"/>
      <c r="F46" s="58"/>
    </row>
    <row r="47" spans="1:15" ht="15" customHeight="1" x14ac:dyDescent="0.25">
      <c r="A47" s="57"/>
      <c r="B47" s="62"/>
      <c r="C47" s="10"/>
      <c r="D47" s="10"/>
      <c r="E47" s="58"/>
      <c r="F47" s="58"/>
    </row>
    <row r="48" spans="1:15" ht="15" customHeight="1" x14ac:dyDescent="0.25">
      <c r="A48" s="57"/>
      <c r="E48" s="58"/>
      <c r="F48" s="58"/>
    </row>
    <row r="49" spans="1:6" ht="15" customHeight="1" x14ac:dyDescent="0.25">
      <c r="A49" s="57"/>
      <c r="E49" s="58"/>
      <c r="F49" s="58"/>
    </row>
    <row r="50" spans="1:6" ht="15" customHeight="1" x14ac:dyDescent="0.25">
      <c r="A50" s="57"/>
      <c r="E50" s="58"/>
      <c r="F50" s="58"/>
    </row>
    <row r="51" spans="1:6" ht="15" customHeight="1" x14ac:dyDescent="0.25">
      <c r="A51" s="57"/>
      <c r="E51" s="58"/>
      <c r="F51" s="58"/>
    </row>
    <row r="52" spans="1:6" ht="15" customHeight="1" x14ac:dyDescent="0.25">
      <c r="A52" s="57"/>
      <c r="E52" s="58"/>
      <c r="F52" s="58"/>
    </row>
    <row r="53" spans="1:6" ht="15" customHeight="1" x14ac:dyDescent="0.25">
      <c r="A53" s="57"/>
      <c r="E53" s="58"/>
      <c r="F53" s="58"/>
    </row>
    <row r="54" spans="1:6" ht="15" customHeight="1" x14ac:dyDescent="0.25">
      <c r="A54" s="57"/>
      <c r="E54" s="58"/>
      <c r="F54" s="58"/>
    </row>
    <row r="55" spans="1:6" ht="15" customHeight="1" x14ac:dyDescent="0.25">
      <c r="A55" s="57"/>
      <c r="E55" s="46"/>
      <c r="F55" s="60"/>
    </row>
    <row r="56" spans="1:6" ht="15" customHeight="1" x14ac:dyDescent="0.25">
      <c r="A56" s="57"/>
      <c r="E56" s="46"/>
      <c r="F56" s="46"/>
    </row>
    <row r="57" spans="1:6" ht="15" customHeight="1" x14ac:dyDescent="0.25">
      <c r="A57" s="57"/>
      <c r="E57" s="46"/>
      <c r="F57" s="46"/>
    </row>
    <row r="58" spans="1:6" ht="15" customHeight="1" x14ac:dyDescent="0.25">
      <c r="A58" s="57"/>
      <c r="E58" s="46"/>
      <c r="F58" s="46"/>
    </row>
    <row r="59" spans="1:6" ht="15" customHeight="1" x14ac:dyDescent="0.25">
      <c r="A59" s="57"/>
      <c r="E59" s="46"/>
      <c r="F59" s="46"/>
    </row>
    <row r="60" spans="1:6" ht="15" customHeight="1" x14ac:dyDescent="0.25">
      <c r="A60" s="57"/>
      <c r="E60" s="46"/>
      <c r="F60" s="46"/>
    </row>
    <row r="61" spans="1:6" ht="15" customHeight="1" x14ac:dyDescent="0.25">
      <c r="A61" s="57"/>
      <c r="E61" s="46"/>
      <c r="F61" s="46"/>
    </row>
    <row r="62" spans="1:6" ht="15" customHeight="1" x14ac:dyDescent="0.25">
      <c r="A62" s="57"/>
    </row>
    <row r="63" spans="1:6" ht="15" customHeight="1" x14ac:dyDescent="0.25">
      <c r="A63" s="57"/>
    </row>
    <row r="64" spans="1:6" ht="15" customHeight="1" x14ac:dyDescent="0.25">
      <c r="A64" s="57"/>
    </row>
    <row r="65" spans="1:1" ht="15" customHeight="1" x14ac:dyDescent="0.25">
      <c r="A65" s="57"/>
    </row>
    <row r="66" spans="1:1" ht="15" customHeight="1" x14ac:dyDescent="0.25">
      <c r="A66" s="57"/>
    </row>
    <row r="67" spans="1:1" ht="15" customHeight="1" x14ac:dyDescent="0.25">
      <c r="A67" s="57"/>
    </row>
    <row r="68" spans="1:1" ht="15" customHeight="1" x14ac:dyDescent="0.25">
      <c r="A68" s="57"/>
    </row>
    <row r="69" spans="1:1" ht="15" customHeight="1" x14ac:dyDescent="0.25">
      <c r="A69" s="57"/>
    </row>
    <row r="70" spans="1:1" ht="15" customHeight="1" x14ac:dyDescent="0.25">
      <c r="A70" s="57"/>
    </row>
    <row r="71" spans="1:1" ht="15" customHeight="1" x14ac:dyDescent="0.25">
      <c r="A71" s="57"/>
    </row>
    <row r="72" spans="1:1" ht="15" customHeight="1" x14ac:dyDescent="0.25">
      <c r="A72" s="57"/>
    </row>
    <row r="73" spans="1:1" ht="15" customHeight="1" x14ac:dyDescent="0.25">
      <c r="A73" s="57"/>
    </row>
    <row r="74" spans="1:1" ht="15" customHeight="1" x14ac:dyDescent="0.25">
      <c r="A74" s="57"/>
    </row>
    <row r="75" spans="1:1" ht="15" customHeight="1" x14ac:dyDescent="0.25">
      <c r="A75" s="57"/>
    </row>
    <row r="76" spans="1:1" ht="15" customHeight="1" x14ac:dyDescent="0.25">
      <c r="A76" s="57"/>
    </row>
    <row r="77" spans="1:1" ht="15" customHeight="1" x14ac:dyDescent="0.25">
      <c r="A77" s="57"/>
    </row>
    <row r="78" spans="1:1" ht="15" customHeight="1" x14ac:dyDescent="0.25">
      <c r="A78" s="57"/>
    </row>
    <row r="79" spans="1:1" ht="15" customHeight="1" x14ac:dyDescent="0.25">
      <c r="A79" s="57"/>
    </row>
    <row r="80" spans="1:1" ht="15" customHeight="1" x14ac:dyDescent="0.25">
      <c r="A80" s="57"/>
    </row>
    <row r="81" spans="1:1" ht="15" customHeight="1" x14ac:dyDescent="0.25">
      <c r="A81" s="57"/>
    </row>
    <row r="82" spans="1:1" ht="15" customHeight="1" x14ac:dyDescent="0.25">
      <c r="A82" s="57"/>
    </row>
    <row r="83" spans="1:1" ht="15" customHeight="1" x14ac:dyDescent="0.25">
      <c r="A83" s="57"/>
    </row>
    <row r="84" spans="1:1" ht="15" customHeight="1" x14ac:dyDescent="0.25">
      <c r="A84" s="57"/>
    </row>
    <row r="85" spans="1:1" ht="15" customHeight="1" x14ac:dyDescent="0.25">
      <c r="A85" s="57"/>
    </row>
    <row r="86" spans="1:1" ht="15" customHeight="1" x14ac:dyDescent="0.25">
      <c r="A86" s="57"/>
    </row>
    <row r="87" spans="1:1" ht="15" customHeight="1" x14ac:dyDescent="0.25">
      <c r="A87" s="57"/>
    </row>
    <row r="88" spans="1:1" ht="15" customHeight="1" x14ac:dyDescent="0.25">
      <c r="A88" s="57"/>
    </row>
    <row r="89" spans="1:1" ht="15" customHeight="1" x14ac:dyDescent="0.25">
      <c r="A89" s="57"/>
    </row>
    <row r="90" spans="1:1" ht="15" customHeight="1" x14ac:dyDescent="0.25">
      <c r="A90" s="57"/>
    </row>
    <row r="91" spans="1:1" ht="15" customHeight="1" x14ac:dyDescent="0.25">
      <c r="A91" s="57"/>
    </row>
    <row r="92" spans="1:1" ht="15" customHeight="1" x14ac:dyDescent="0.25">
      <c r="A92" s="57"/>
    </row>
    <row r="93" spans="1:1" ht="15" customHeight="1" x14ac:dyDescent="0.25">
      <c r="A93" s="57"/>
    </row>
    <row r="94" spans="1:1" ht="15" customHeight="1" x14ac:dyDescent="0.25">
      <c r="A94" s="57"/>
    </row>
    <row r="95" spans="1:1" ht="15" customHeight="1" x14ac:dyDescent="0.25">
      <c r="A95" s="57"/>
    </row>
    <row r="96" spans="1:1" ht="15" customHeight="1" x14ac:dyDescent="0.25">
      <c r="A96" s="57"/>
    </row>
    <row r="97" spans="1:1" ht="15" customHeight="1" x14ac:dyDescent="0.25">
      <c r="A97" s="57"/>
    </row>
    <row r="98" spans="1:1" ht="15" customHeight="1" x14ac:dyDescent="0.25">
      <c r="A98" s="57"/>
    </row>
    <row r="99" spans="1:1" ht="15" customHeight="1" x14ac:dyDescent="0.25">
      <c r="A99" s="57"/>
    </row>
    <row r="100" spans="1:1" ht="15" customHeight="1" x14ac:dyDescent="0.25">
      <c r="A100" s="57"/>
    </row>
    <row r="101" spans="1:1" ht="15" customHeight="1" x14ac:dyDescent="0.25">
      <c r="A101" s="57"/>
    </row>
    <row r="102" spans="1:1" ht="15" customHeight="1" x14ac:dyDescent="0.25">
      <c r="A102" s="57"/>
    </row>
    <row r="103" spans="1:1" ht="15" customHeight="1" x14ac:dyDescent="0.25">
      <c r="A103" s="57"/>
    </row>
    <row r="104" spans="1:1" ht="15" customHeight="1" x14ac:dyDescent="0.25">
      <c r="A104" s="57"/>
    </row>
    <row r="105" spans="1:1" ht="15" customHeight="1" x14ac:dyDescent="0.25">
      <c r="A105" s="57"/>
    </row>
    <row r="106" spans="1:1" ht="15" customHeight="1" x14ac:dyDescent="0.25">
      <c r="A106" s="57"/>
    </row>
    <row r="107" spans="1:1" ht="15" customHeight="1" x14ac:dyDescent="0.25">
      <c r="A107" s="57"/>
    </row>
    <row r="108" spans="1:1" ht="15" customHeight="1" x14ac:dyDescent="0.25">
      <c r="A108" s="57"/>
    </row>
    <row r="109" spans="1:1" ht="15" customHeight="1" x14ac:dyDescent="0.25">
      <c r="A109" s="57"/>
    </row>
    <row r="110" spans="1:1" ht="15" customHeight="1" x14ac:dyDescent="0.25">
      <c r="A110" s="57"/>
    </row>
    <row r="111" spans="1:1" ht="15" customHeight="1" x14ac:dyDescent="0.25">
      <c r="A111" s="57"/>
    </row>
    <row r="112" spans="1:1" ht="15" customHeight="1" x14ac:dyDescent="0.25">
      <c r="A112" s="57"/>
    </row>
    <row r="113" spans="1:1" ht="15" customHeight="1" x14ac:dyDescent="0.25">
      <c r="A113" s="57"/>
    </row>
    <row r="114" spans="1:1" ht="15" customHeight="1" x14ac:dyDescent="0.25">
      <c r="A114" s="57"/>
    </row>
    <row r="115" spans="1:1" ht="15" customHeight="1" x14ac:dyDescent="0.25">
      <c r="A115" s="57"/>
    </row>
    <row r="116" spans="1:1" ht="15" customHeight="1" x14ac:dyDescent="0.25">
      <c r="A116" s="57"/>
    </row>
    <row r="117" spans="1:1" ht="15" customHeight="1" x14ac:dyDescent="0.25">
      <c r="A117" s="57"/>
    </row>
    <row r="118" spans="1:1" ht="15" customHeight="1" x14ac:dyDescent="0.25">
      <c r="A118" s="57"/>
    </row>
    <row r="119" spans="1:1" ht="15" customHeight="1" x14ac:dyDescent="0.25">
      <c r="A119" s="57"/>
    </row>
    <row r="120" spans="1:1" ht="15" customHeight="1" x14ac:dyDescent="0.25">
      <c r="A120" s="57"/>
    </row>
    <row r="121" spans="1:1" ht="15" customHeight="1" x14ac:dyDescent="0.25">
      <c r="A121" s="57"/>
    </row>
    <row r="122" spans="1:1" ht="15" customHeight="1" x14ac:dyDescent="0.25">
      <c r="A122" s="57"/>
    </row>
    <row r="123" spans="1:1" ht="15" customHeight="1" x14ac:dyDescent="0.25">
      <c r="A123" s="57"/>
    </row>
    <row r="124" spans="1:1" ht="15" customHeight="1" x14ac:dyDescent="0.25">
      <c r="A124" s="57"/>
    </row>
    <row r="125" spans="1:1" ht="15" customHeight="1" x14ac:dyDescent="0.25">
      <c r="A125" s="57"/>
    </row>
    <row r="126" spans="1:1" ht="15" customHeight="1" x14ac:dyDescent="0.25">
      <c r="A126" s="57"/>
    </row>
    <row r="127" spans="1:1" ht="15" customHeight="1" x14ac:dyDescent="0.25">
      <c r="A127" s="57"/>
    </row>
    <row r="128" spans="1:1" ht="15" customHeight="1" x14ac:dyDescent="0.25">
      <c r="A128" s="57"/>
    </row>
    <row r="129" spans="1:1" ht="15" customHeight="1" x14ac:dyDescent="0.25">
      <c r="A129" s="57"/>
    </row>
    <row r="130" spans="1:1" ht="15" customHeight="1" x14ac:dyDescent="0.25">
      <c r="A130" s="57"/>
    </row>
    <row r="131" spans="1:1" ht="15" customHeight="1" x14ac:dyDescent="0.25">
      <c r="A131" s="57"/>
    </row>
    <row r="132" spans="1:1" ht="15" customHeight="1" x14ac:dyDescent="0.25">
      <c r="A132" s="57"/>
    </row>
    <row r="133" spans="1:1" ht="15" customHeight="1" x14ac:dyDescent="0.25">
      <c r="A133" s="57"/>
    </row>
    <row r="134" spans="1:1" ht="15" customHeight="1" x14ac:dyDescent="0.25">
      <c r="A134" s="57"/>
    </row>
    <row r="135" spans="1:1" ht="15" customHeight="1" x14ac:dyDescent="0.25">
      <c r="A135" s="57"/>
    </row>
    <row r="136" spans="1:1" ht="15" customHeight="1" x14ac:dyDescent="0.25">
      <c r="A136" s="57"/>
    </row>
    <row r="137" spans="1:1" ht="15" customHeight="1" x14ac:dyDescent="0.25">
      <c r="A137" s="57"/>
    </row>
    <row r="138" spans="1:1" ht="15" customHeight="1" x14ac:dyDescent="0.25">
      <c r="A138" s="57"/>
    </row>
    <row r="139" spans="1:1" ht="15" customHeight="1" x14ac:dyDescent="0.25">
      <c r="A139" s="57"/>
    </row>
    <row r="140" spans="1:1" ht="15" customHeight="1" x14ac:dyDescent="0.25">
      <c r="A140" s="57"/>
    </row>
    <row r="141" spans="1:1" ht="15" customHeight="1" x14ac:dyDescent="0.25">
      <c r="A141" s="57"/>
    </row>
    <row r="142" spans="1:1" ht="15" customHeight="1" x14ac:dyDescent="0.25">
      <c r="A142" s="57"/>
    </row>
    <row r="143" spans="1:1" ht="15" customHeight="1" x14ac:dyDescent="0.25">
      <c r="A143" s="57"/>
    </row>
    <row r="144" spans="1:1" ht="15" customHeight="1" x14ac:dyDescent="0.25">
      <c r="A144" s="57"/>
    </row>
    <row r="145" spans="1:1" x14ac:dyDescent="0.25">
      <c r="A145" s="57"/>
    </row>
    <row r="146" spans="1:1" x14ac:dyDescent="0.25">
      <c r="A146" s="57"/>
    </row>
    <row r="147" spans="1:1" x14ac:dyDescent="0.25">
      <c r="A147" s="57"/>
    </row>
    <row r="148" spans="1:1" x14ac:dyDescent="0.25">
      <c r="A148" s="57"/>
    </row>
    <row r="149" spans="1:1" x14ac:dyDescent="0.25">
      <c r="A149" s="57"/>
    </row>
    <row r="150" spans="1:1" x14ac:dyDescent="0.25">
      <c r="A150" s="57"/>
    </row>
    <row r="209" spans="3:3" x14ac:dyDescent="0.25">
      <c r="C209" s="11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8:G62 G9:G26 G33:G40">
    <cfRule type="containsText" dxfId="120" priority="288" operator="containsText" text="New Tag Required">
      <formula>NOT(ISERROR(SEARCH("New Tag Required",G9)))</formula>
    </cfRule>
  </conditionalFormatting>
  <conditionalFormatting sqref="D48:D108 D7:D37">
    <cfRule type="containsText" dxfId="119" priority="287" operator="containsText" text="Yes">
      <formula>NOT(ISERROR(SEARCH("Yes",D7)))</formula>
    </cfRule>
  </conditionalFormatting>
  <conditionalFormatting sqref="H48:H108 H209:H430 H9:H26 H33:H40">
    <cfRule type="containsText" dxfId="118" priority="275" operator="containsText" text="New Sign Required">
      <formula>NOT(ISERROR(SEARCH("New Sign Required",H9)))</formula>
    </cfRule>
  </conditionalFormatting>
  <conditionalFormatting sqref="G48:G108 G9:H26 G33:H40">
    <cfRule type="containsText" dxfId="117" priority="274" operator="containsText" text="Action Required">
      <formula>NOT(ISERROR(SEARCH("Action Required",G9)))</formula>
    </cfRule>
  </conditionalFormatting>
  <conditionalFormatting sqref="H48:H108">
    <cfRule type="containsText" dxfId="116" priority="273" operator="containsText" text="Action Required">
      <formula>NOT(ISERROR(SEARCH("Action Required",H48)))</formula>
    </cfRule>
  </conditionalFormatting>
  <conditionalFormatting sqref="G44:G47 G6:G7">
    <cfRule type="containsText" dxfId="115" priority="215" operator="containsText" text="New Tag Required">
      <formula>NOT(ISERROR(SEARCH("New Tag Required",G6)))</formula>
    </cfRule>
  </conditionalFormatting>
  <conditionalFormatting sqref="D42:D47">
    <cfRule type="containsText" dxfId="114" priority="214" operator="containsText" text="Yes">
      <formula>NOT(ISERROR(SEARCH("Yes",D42)))</formula>
    </cfRule>
  </conditionalFormatting>
  <conditionalFormatting sqref="H44:H47 H6:H7">
    <cfRule type="containsText" dxfId="113" priority="213" operator="containsText" text="New Sign Required">
      <formula>NOT(ISERROR(SEARCH("New Sign Required",H6)))</formula>
    </cfRule>
  </conditionalFormatting>
  <conditionalFormatting sqref="G44:G47 G6:G7">
    <cfRule type="containsText" dxfId="112" priority="212" operator="containsText" text="Action Required">
      <formula>NOT(ISERROR(SEARCH("Action Required",G6)))</formula>
    </cfRule>
  </conditionalFormatting>
  <conditionalFormatting sqref="H44:H47 H6:H7">
    <cfRule type="containsText" dxfId="111" priority="211" operator="containsText" text="Action Required">
      <formula>NOT(ISERROR(SEARCH("Action Required",H6)))</formula>
    </cfRule>
  </conditionalFormatting>
  <conditionalFormatting sqref="G6">
    <cfRule type="containsText" dxfId="110" priority="210" operator="containsText" text="New Tag Required">
      <formula>NOT(ISERROR(SEARCH("New Tag Required",G6)))</formula>
    </cfRule>
  </conditionalFormatting>
  <conditionalFormatting sqref="G6">
    <cfRule type="containsText" dxfId="109" priority="208" operator="containsText" text="Action Required">
      <formula>NOT(ISERROR(SEARCH("Action Required",G6)))</formula>
    </cfRule>
  </conditionalFormatting>
  <conditionalFormatting sqref="D109:D208">
    <cfRule type="containsText" dxfId="108" priority="207" operator="containsText" text="Yes">
      <formula>NOT(ISERROR(SEARCH("Yes",D109)))</formula>
    </cfRule>
  </conditionalFormatting>
  <conditionalFormatting sqref="H109:H208">
    <cfRule type="containsText" dxfId="107" priority="206" operator="containsText" text="New Sign Required">
      <formula>NOT(ISERROR(SEARCH("New Sign Required",H109)))</formula>
    </cfRule>
  </conditionalFormatting>
  <conditionalFormatting sqref="G109:G208">
    <cfRule type="containsText" dxfId="106" priority="205" operator="containsText" text="Action Required">
      <formula>NOT(ISERROR(SEARCH("Action Required",G109)))</formula>
    </cfRule>
  </conditionalFormatting>
  <conditionalFormatting sqref="H109:H208">
    <cfRule type="containsText" dxfId="105" priority="204" operator="containsText" text="Action Required">
      <formula>NOT(ISERROR(SEARCH("Action Required",H109)))</formula>
    </cfRule>
  </conditionalFormatting>
  <conditionalFormatting sqref="G7">
    <cfRule type="containsText" dxfId="104" priority="189" operator="containsText" text="New Tag Required">
      <formula>NOT(ISERROR(SEARCH("New Tag Required",G7)))</formula>
    </cfRule>
  </conditionalFormatting>
  <conditionalFormatting sqref="H7">
    <cfRule type="containsText" dxfId="103" priority="188" operator="containsText" text="New Sign Required">
      <formula>NOT(ISERROR(SEARCH("New Sign Required",H7)))</formula>
    </cfRule>
  </conditionalFormatting>
  <conditionalFormatting sqref="G7">
    <cfRule type="containsText" dxfId="102" priority="187" operator="containsText" text="Action Required">
      <formula>NOT(ISERROR(SEARCH("Action Required",G7)))</formula>
    </cfRule>
  </conditionalFormatting>
  <conditionalFormatting sqref="H7">
    <cfRule type="containsText" dxfId="101" priority="186" operator="containsText" text="Action Required">
      <formula>NOT(ISERROR(SEARCH("Action Required",H7)))</formula>
    </cfRule>
  </conditionalFormatting>
  <conditionalFormatting sqref="G8">
    <cfRule type="containsText" dxfId="100" priority="185" operator="containsText" text="New Tag Required">
      <formula>NOT(ISERROR(SEARCH("New Tag Required",G8)))</formula>
    </cfRule>
  </conditionalFormatting>
  <conditionalFormatting sqref="H8">
    <cfRule type="containsText" dxfId="99" priority="184" operator="containsText" text="New Sign Required">
      <formula>NOT(ISERROR(SEARCH("New Sign Required",H8)))</formula>
    </cfRule>
  </conditionalFormatting>
  <conditionalFormatting sqref="G8">
    <cfRule type="containsText" dxfId="98" priority="183" operator="containsText" text="Action Required">
      <formula>NOT(ISERROR(SEARCH("Action Required",G8)))</formula>
    </cfRule>
  </conditionalFormatting>
  <conditionalFormatting sqref="H8">
    <cfRule type="containsText" dxfId="97" priority="182" operator="containsText" text="Action Required">
      <formula>NOT(ISERROR(SEARCH("Action Required",H8)))</formula>
    </cfRule>
  </conditionalFormatting>
  <conditionalFormatting sqref="J2:N3">
    <cfRule type="cellIs" dxfId="96" priority="181" operator="notEqual">
      <formula>0</formula>
    </cfRule>
  </conditionalFormatting>
  <conditionalFormatting sqref="J7:J41">
    <cfRule type="cellIs" dxfId="95" priority="180" operator="equal">
      <formula>0</formula>
    </cfRule>
  </conditionalFormatting>
  <conditionalFormatting sqref="M7:M41">
    <cfRule type="cellIs" dxfId="94" priority="179" operator="equal">
      <formula>0</formula>
    </cfRule>
  </conditionalFormatting>
  <conditionalFormatting sqref="M7:M41 J7:J41">
    <cfRule type="cellIs" dxfId="93" priority="176" operator="equal">
      <formula>"In Progress"</formula>
    </cfRule>
    <cfRule type="cellIs" dxfId="92" priority="177" operator="equal">
      <formula>"Log Issues"</formula>
    </cfRule>
    <cfRule type="cellIs" dxfId="91" priority="178" operator="equal">
      <formula>"N/A"</formula>
    </cfRule>
  </conditionalFormatting>
  <conditionalFormatting sqref="K7:L41">
    <cfRule type="expression" dxfId="90" priority="175">
      <formula>$J7="Log Issues"</formula>
    </cfRule>
  </conditionalFormatting>
  <conditionalFormatting sqref="N6:N16 N22:N23">
    <cfRule type="expression" dxfId="89" priority="174">
      <formula>$M6="Log Issues"</formula>
    </cfRule>
  </conditionalFormatting>
  <conditionalFormatting sqref="H33:H40 H1:H26 H42:H1048576">
    <cfRule type="containsText" dxfId="88" priority="168" operator="containsText" text="Remove Old Sign">
      <formula>NOT(ISERROR(SEARCH("Remove Old Sign",H1)))</formula>
    </cfRule>
    <cfRule type="containsText" dxfId="87" priority="169" operator="containsText" text="Move Sign to New Location">
      <formula>NOT(ISERROR(SEARCH("Move Sign to New Location",H1)))</formula>
    </cfRule>
  </conditionalFormatting>
  <conditionalFormatting sqref="G33:G40 G1:G26 G42:G1048576">
    <cfRule type="containsText" dxfId="86" priority="167" operator="containsText" text="Remove Old Tag">
      <formula>NOT(ISERROR(SEARCH("Remove Old Tag",G1)))</formula>
    </cfRule>
  </conditionalFormatting>
  <conditionalFormatting sqref="G7">
    <cfRule type="containsText" dxfId="85" priority="166" operator="containsText" text="New Tag Required">
      <formula>NOT(ISERROR(SEARCH("New Tag Required",G7)))</formula>
    </cfRule>
  </conditionalFormatting>
  <conditionalFormatting sqref="G7">
    <cfRule type="containsText" dxfId="84" priority="165" operator="containsText" text="Action Required">
      <formula>NOT(ISERROR(SEARCH("Action Required",G7)))</formula>
    </cfRule>
  </conditionalFormatting>
  <conditionalFormatting sqref="G8">
    <cfRule type="containsText" dxfId="83" priority="164" operator="containsText" text="New Tag Required">
      <formula>NOT(ISERROR(SEARCH("New Tag Required",G8)))</formula>
    </cfRule>
  </conditionalFormatting>
  <conditionalFormatting sqref="H8">
    <cfRule type="containsText" dxfId="82" priority="163" operator="containsText" text="New Sign Required">
      <formula>NOT(ISERROR(SEARCH("New Sign Required",H8)))</formula>
    </cfRule>
  </conditionalFormatting>
  <conditionalFormatting sqref="G8">
    <cfRule type="containsText" dxfId="81" priority="162" operator="containsText" text="Action Required">
      <formula>NOT(ISERROR(SEARCH("Action Required",G8)))</formula>
    </cfRule>
  </conditionalFormatting>
  <conditionalFormatting sqref="H8">
    <cfRule type="containsText" dxfId="80" priority="161" operator="containsText" text="Action Required">
      <formula>NOT(ISERROR(SEARCH("Action Required",H8)))</formula>
    </cfRule>
  </conditionalFormatting>
  <conditionalFormatting sqref="G9">
    <cfRule type="containsText" dxfId="79" priority="160" operator="containsText" text="New Tag Required">
      <formula>NOT(ISERROR(SEARCH("New Tag Required",G9)))</formula>
    </cfRule>
  </conditionalFormatting>
  <conditionalFormatting sqref="H9">
    <cfRule type="containsText" dxfId="78" priority="159" operator="containsText" text="New Sign Required">
      <formula>NOT(ISERROR(SEARCH("New Sign Required",H9)))</formula>
    </cfRule>
  </conditionalFormatting>
  <conditionalFormatting sqref="G9">
    <cfRule type="containsText" dxfId="77" priority="158" operator="containsText" text="Action Required">
      <formula>NOT(ISERROR(SEARCH("Action Required",G9)))</formula>
    </cfRule>
  </conditionalFormatting>
  <conditionalFormatting sqref="H9">
    <cfRule type="containsText" dxfId="76" priority="157" operator="containsText" text="Action Required">
      <formula>NOT(ISERROR(SEARCH("Action Required",H9)))</formula>
    </cfRule>
  </conditionalFormatting>
  <conditionalFormatting sqref="G9">
    <cfRule type="containsText" dxfId="75" priority="155" operator="containsText" text="New Tag Required">
      <formula>NOT(ISERROR(SEARCH("New Tag Required",G9)))</formula>
    </cfRule>
  </conditionalFormatting>
  <conditionalFormatting sqref="G9">
    <cfRule type="containsText" dxfId="74" priority="154" operator="containsText" text="Action Required">
      <formula>NOT(ISERROR(SEARCH("Action Required",G9)))</formula>
    </cfRule>
  </conditionalFormatting>
  <conditionalFormatting sqref="G10">
    <cfRule type="containsText" dxfId="73" priority="153" operator="containsText" text="New Tag Required">
      <formula>NOT(ISERROR(SEARCH("New Tag Required",G10)))</formula>
    </cfRule>
  </conditionalFormatting>
  <conditionalFormatting sqref="H10">
    <cfRule type="containsText" dxfId="72" priority="152" operator="containsText" text="New Sign Required">
      <formula>NOT(ISERROR(SEARCH("New Sign Required",H10)))</formula>
    </cfRule>
  </conditionalFormatting>
  <conditionalFormatting sqref="G10">
    <cfRule type="containsText" dxfId="71" priority="151" operator="containsText" text="Action Required">
      <formula>NOT(ISERROR(SEARCH("Action Required",G10)))</formula>
    </cfRule>
  </conditionalFormatting>
  <conditionalFormatting sqref="H10">
    <cfRule type="containsText" dxfId="70" priority="150" operator="containsText" text="Action Required">
      <formula>NOT(ISERROR(SEARCH("Action Required",H10)))</formula>
    </cfRule>
  </conditionalFormatting>
  <conditionalFormatting sqref="G11:G13">
    <cfRule type="containsText" dxfId="69" priority="149" operator="containsText" text="New Tag Required">
      <formula>NOT(ISERROR(SEARCH("New Tag Required",G11)))</formula>
    </cfRule>
  </conditionalFormatting>
  <conditionalFormatting sqref="H11:H13">
    <cfRule type="containsText" dxfId="68" priority="148" operator="containsText" text="New Sign Required">
      <formula>NOT(ISERROR(SEARCH("New Sign Required",H11)))</formula>
    </cfRule>
  </conditionalFormatting>
  <conditionalFormatting sqref="G11:G13">
    <cfRule type="containsText" dxfId="67" priority="147" operator="containsText" text="Action Required">
      <formula>NOT(ISERROR(SEARCH("Action Required",G11)))</formula>
    </cfRule>
  </conditionalFormatting>
  <conditionalFormatting sqref="H11:H13">
    <cfRule type="containsText" dxfId="66" priority="146" operator="containsText" text="Action Required">
      <formula>NOT(ISERROR(SEARCH("Action Required",H11)))</formula>
    </cfRule>
  </conditionalFormatting>
  <conditionalFormatting sqref="G13">
    <cfRule type="containsText" dxfId="65" priority="145" operator="containsText" text="New Tag Required">
      <formula>NOT(ISERROR(SEARCH("New Tag Required",G13)))</formula>
    </cfRule>
  </conditionalFormatting>
  <conditionalFormatting sqref="H13">
    <cfRule type="containsText" dxfId="64" priority="144" operator="containsText" text="New Sign Required">
      <formula>NOT(ISERROR(SEARCH("New Sign Required",H13)))</formula>
    </cfRule>
  </conditionalFormatting>
  <conditionalFormatting sqref="G13">
    <cfRule type="containsText" dxfId="63" priority="143" operator="containsText" text="Action Required">
      <formula>NOT(ISERROR(SEARCH("Action Required",G13)))</formula>
    </cfRule>
  </conditionalFormatting>
  <conditionalFormatting sqref="H13">
    <cfRule type="containsText" dxfId="62" priority="142" operator="containsText" text="Action Required">
      <formula>NOT(ISERROR(SEARCH("Action Required",H13)))</formula>
    </cfRule>
  </conditionalFormatting>
  <conditionalFormatting sqref="G10">
    <cfRule type="containsText" dxfId="61" priority="141" operator="containsText" text="New Tag Required">
      <formula>NOT(ISERROR(SEARCH("New Tag Required",G10)))</formula>
    </cfRule>
  </conditionalFormatting>
  <conditionalFormatting sqref="G10">
    <cfRule type="containsText" dxfId="60" priority="140" operator="containsText" text="Action Required">
      <formula>NOT(ISERROR(SEARCH("Action Required",G10)))</formula>
    </cfRule>
  </conditionalFormatting>
  <conditionalFormatting sqref="G11">
    <cfRule type="containsText" dxfId="59" priority="139" operator="containsText" text="New Tag Required">
      <formula>NOT(ISERROR(SEARCH("New Tag Required",G11)))</formula>
    </cfRule>
  </conditionalFormatting>
  <conditionalFormatting sqref="H11">
    <cfRule type="containsText" dxfId="58" priority="138" operator="containsText" text="New Sign Required">
      <formula>NOT(ISERROR(SEARCH("New Sign Required",H11)))</formula>
    </cfRule>
  </conditionalFormatting>
  <conditionalFormatting sqref="G11">
    <cfRule type="containsText" dxfId="57" priority="137" operator="containsText" text="Action Required">
      <formula>NOT(ISERROR(SEARCH("Action Required",G11)))</formula>
    </cfRule>
  </conditionalFormatting>
  <conditionalFormatting sqref="H11">
    <cfRule type="containsText" dxfId="56" priority="136" operator="containsText" text="Action Required">
      <formula>NOT(ISERROR(SEARCH("Action Required",H11)))</formula>
    </cfRule>
  </conditionalFormatting>
  <conditionalFormatting sqref="G14">
    <cfRule type="containsText" dxfId="55" priority="135" operator="containsText" text="New Tag Required">
      <formula>NOT(ISERROR(SEARCH("New Tag Required",G14)))</formula>
    </cfRule>
  </conditionalFormatting>
  <conditionalFormatting sqref="H14">
    <cfRule type="containsText" dxfId="54" priority="134" operator="containsText" text="New Sign Required">
      <formula>NOT(ISERROR(SEARCH("New Sign Required",H14)))</formula>
    </cfRule>
  </conditionalFormatting>
  <conditionalFormatting sqref="G14">
    <cfRule type="containsText" dxfId="53" priority="133" operator="containsText" text="Action Required">
      <formula>NOT(ISERROR(SEARCH("Action Required",G14)))</formula>
    </cfRule>
  </conditionalFormatting>
  <conditionalFormatting sqref="H14">
    <cfRule type="containsText" dxfId="52" priority="132" operator="containsText" text="Action Required">
      <formula>NOT(ISERROR(SEARCH("Action Required",H14)))</formula>
    </cfRule>
  </conditionalFormatting>
  <conditionalFormatting sqref="D6">
    <cfRule type="containsText" dxfId="51" priority="130" operator="containsText" text="Yes">
      <formula>NOT(ISERROR(SEARCH("Yes",D6)))</formula>
    </cfRule>
  </conditionalFormatting>
  <conditionalFormatting sqref="D38:D40">
    <cfRule type="containsText" dxfId="50" priority="111" operator="containsText" text="Yes">
      <formula>NOT(ISERROR(SEARCH("Yes",D38)))</formula>
    </cfRule>
  </conditionalFormatting>
  <conditionalFormatting sqref="G41">
    <cfRule type="containsText" dxfId="49" priority="110" operator="containsText" text="New Tag Required">
      <formula>NOT(ISERROR(SEARCH("New Tag Required",G41)))</formula>
    </cfRule>
  </conditionalFormatting>
  <conditionalFormatting sqref="D41">
    <cfRule type="containsText" dxfId="48" priority="109" operator="containsText" text="Yes">
      <formula>NOT(ISERROR(SEARCH("Yes",D41)))</formula>
    </cfRule>
  </conditionalFormatting>
  <conditionalFormatting sqref="H41">
    <cfRule type="containsText" dxfId="47" priority="108" operator="containsText" text="New Sign Required">
      <formula>NOT(ISERROR(SEARCH("New Sign Required",H41)))</formula>
    </cfRule>
  </conditionalFormatting>
  <conditionalFormatting sqref="G41:H41">
    <cfRule type="containsText" dxfId="46" priority="107" operator="containsText" text="Action Required">
      <formula>NOT(ISERROR(SEARCH("Action Required",G41)))</formula>
    </cfRule>
  </conditionalFormatting>
  <conditionalFormatting sqref="N41">
    <cfRule type="expression" dxfId="45" priority="100">
      <formula>$M41="Log Issues"</formula>
    </cfRule>
  </conditionalFormatting>
  <conditionalFormatting sqref="H41">
    <cfRule type="containsText" dxfId="44" priority="98" operator="containsText" text="Remove Old Sign">
      <formula>NOT(ISERROR(SEARCH("Remove Old Sign",H41)))</formula>
    </cfRule>
    <cfRule type="containsText" dxfId="43" priority="99" operator="containsText" text="Move Sign to New Location">
      <formula>NOT(ISERROR(SEARCH("Move Sign to New Location",H41)))</formula>
    </cfRule>
  </conditionalFormatting>
  <conditionalFormatting sqref="G41">
    <cfRule type="containsText" dxfId="42" priority="97" operator="containsText" text="Remove Old Tag">
      <formula>NOT(ISERROR(SEARCH("Remove Old Tag",G41)))</formula>
    </cfRule>
  </conditionalFormatting>
  <conditionalFormatting sqref="J7:J41">
    <cfRule type="cellIs" dxfId="41" priority="79" operator="equal">
      <formula>0</formula>
    </cfRule>
  </conditionalFormatting>
  <conditionalFormatting sqref="J7:J41">
    <cfRule type="cellIs" dxfId="40" priority="75" operator="equal">
      <formula>"In Progress"</formula>
    </cfRule>
    <cfRule type="cellIs" dxfId="39" priority="76" operator="equal">
      <formula>"Log Issues"</formula>
    </cfRule>
    <cfRule type="cellIs" dxfId="38" priority="77" operator="equal">
      <formula>"N/A"</formula>
    </cfRule>
  </conditionalFormatting>
  <conditionalFormatting sqref="H31:H32">
    <cfRule type="containsText" dxfId="37" priority="26" operator="containsText" text="New Sign Required">
      <formula>NOT(ISERROR(SEARCH("New Sign Required",H31)))</formula>
    </cfRule>
  </conditionalFormatting>
  <conditionalFormatting sqref="H31:H32">
    <cfRule type="containsText" dxfId="36" priority="25" operator="containsText" text="Action Required">
      <formula>NOT(ISERROR(SEARCH("Action Required",H31)))</formula>
    </cfRule>
  </conditionalFormatting>
  <conditionalFormatting sqref="H31:H32">
    <cfRule type="containsText" dxfId="35" priority="23" operator="containsText" text="Remove Old Sign">
      <formula>NOT(ISERROR(SEARCH("Remove Old Sign",H31)))</formula>
    </cfRule>
    <cfRule type="containsText" dxfId="34" priority="24" operator="containsText" text="Move Sign to New Location">
      <formula>NOT(ISERROR(SEARCH("Move Sign to New Location",H31)))</formula>
    </cfRule>
  </conditionalFormatting>
  <conditionalFormatting sqref="G27:G30">
    <cfRule type="containsText" dxfId="33" priority="22" operator="containsText" text="New Tag Required">
      <formula>NOT(ISERROR(SEARCH("New Tag Required",G27)))</formula>
    </cfRule>
  </conditionalFormatting>
  <conditionalFormatting sqref="H27:H30">
    <cfRule type="containsText" dxfId="32" priority="21" operator="containsText" text="New Sign Required">
      <formula>NOT(ISERROR(SEARCH("New Sign Required",H27)))</formula>
    </cfRule>
  </conditionalFormatting>
  <conditionalFormatting sqref="G27:H30">
    <cfRule type="containsText" dxfId="31" priority="20" operator="containsText" text="Action Required">
      <formula>NOT(ISERROR(SEARCH("Action Required",G27)))</formula>
    </cfRule>
  </conditionalFormatting>
  <conditionalFormatting sqref="H27:H30">
    <cfRule type="containsText" dxfId="30" priority="18" operator="containsText" text="Remove Old Sign">
      <formula>NOT(ISERROR(SEARCH("Remove Old Sign",H27)))</formula>
    </cfRule>
    <cfRule type="containsText" dxfId="29" priority="19" operator="containsText" text="Move Sign to New Location">
      <formula>NOT(ISERROR(SEARCH("Move Sign to New Location",H27)))</formula>
    </cfRule>
  </conditionalFormatting>
  <conditionalFormatting sqref="G27:G30">
    <cfRule type="containsText" dxfId="28" priority="17" operator="containsText" text="Remove Old Tag">
      <formula>NOT(ISERROR(SEARCH("Remove Old Tag",G27)))</formula>
    </cfRule>
  </conditionalFormatting>
  <conditionalFormatting sqref="G31">
    <cfRule type="containsText" dxfId="27" priority="16" operator="containsText" text="New Tag Required">
      <formula>NOT(ISERROR(SEARCH("New Tag Required",G31)))</formula>
    </cfRule>
  </conditionalFormatting>
  <conditionalFormatting sqref="G31">
    <cfRule type="containsText" dxfId="26" priority="15" operator="containsText" text="Action Required">
      <formula>NOT(ISERROR(SEARCH("Action Required",G31)))</formula>
    </cfRule>
  </conditionalFormatting>
  <conditionalFormatting sqref="G31">
    <cfRule type="containsText" dxfId="25" priority="14" operator="containsText" text="Remove Old Tag">
      <formula>NOT(ISERROR(SEARCH("Remove Old Tag",G31)))</formula>
    </cfRule>
  </conditionalFormatting>
  <conditionalFormatting sqref="G32">
    <cfRule type="containsText" dxfId="24" priority="13" operator="containsText" text="New Tag Required">
      <formula>NOT(ISERROR(SEARCH("New Tag Required",G32)))</formula>
    </cfRule>
  </conditionalFormatting>
  <conditionalFormatting sqref="G32">
    <cfRule type="containsText" dxfId="23" priority="12" operator="containsText" text="Action Required">
      <formula>NOT(ISERROR(SEARCH("Action Required",G32)))</formula>
    </cfRule>
  </conditionalFormatting>
  <conditionalFormatting sqref="G32">
    <cfRule type="containsText" dxfId="22" priority="11" operator="containsText" text="Remove Old Tag">
      <formula>NOT(ISERROR(SEARCH("Remove Old Tag",G32)))</formula>
    </cfRule>
  </conditionalFormatting>
  <conditionalFormatting sqref="J6">
    <cfRule type="cellIs" dxfId="21" priority="10" operator="equal">
      <formula>0</formula>
    </cfRule>
  </conditionalFormatting>
  <conditionalFormatting sqref="M6">
    <cfRule type="cellIs" dxfId="20" priority="9" operator="equal">
      <formula>0</formula>
    </cfRule>
  </conditionalFormatting>
  <conditionalFormatting sqref="M6 J6">
    <cfRule type="cellIs" dxfId="19" priority="6" operator="equal">
      <formula>"In Progress"</formula>
    </cfRule>
    <cfRule type="cellIs" dxfId="18" priority="7" operator="equal">
      <formula>"Log Issues"</formula>
    </cfRule>
    <cfRule type="cellIs" dxfId="17" priority="8" operator="equal">
      <formula>"N/A"</formula>
    </cfRule>
  </conditionalFormatting>
  <conditionalFormatting sqref="K6:L6">
    <cfRule type="expression" dxfId="16" priority="5">
      <formula>$J6="Log Issues"</formula>
    </cfRule>
  </conditionalFormatting>
  <conditionalFormatting sqref="J6">
    <cfRule type="cellIs" dxfId="15" priority="4" operator="equal">
      <formula>0</formula>
    </cfRule>
  </conditionalFormatting>
  <conditionalFormatting sqref="J6">
    <cfRule type="cellIs" dxfId="14" priority="1" operator="equal">
      <formula>"In Progress"</formula>
    </cfRule>
    <cfRule type="cellIs" dxfId="13" priority="2" operator="equal">
      <formula>"Log Issues"</formula>
    </cfRule>
    <cfRule type="cellIs" dxfId="12" priority="3" operator="equal">
      <formula>"N/A"</formula>
    </cfRule>
  </conditionalFormatting>
  <dataValidations count="2">
    <dataValidation type="list" allowBlank="1" showInputMessage="1" showErrorMessage="1" sqref="H209:H413">
      <formula1>DoorSignage</formula1>
    </dataValidation>
    <dataValidation type="list" allowBlank="1" showInputMessage="1" showErrorMessage="1" sqref="D6:D8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H44:H208</xm:sqref>
        </x14:dataValidation>
        <x14:dataValidation type="list" allowBlank="1" showInputMessage="1" showErrorMessage="1">
          <x14:formula1>
            <xm:f>Lookup!$A$1:$A$4</xm:f>
          </x14:formula1>
          <xm:sqref>G44:G208</xm:sqref>
        </x14:dataValidation>
        <x14:dataValidation type="list" allowBlank="1" showInputMessage="1" showErrorMessage="1">
          <x14:formula1>
            <xm:f>Lookup!$C$1:$C$7</xm:f>
          </x14:formula1>
          <xm:sqref>G2:G3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O6:O14</xm:sqref>
        </x14:dataValidation>
        <x14:dataValidation type="list" allowBlank="1" showInputMessage="1" showErrorMessage="1">
          <x14:formula1>
            <xm:f>Lookup!$A$1:$A$8</xm:f>
          </x14:formula1>
          <xm:sqref>G6:G41</xm:sqref>
        </x14:dataValidation>
        <x14:dataValidation type="list" allowBlank="1" showInputMessage="1" showErrorMessage="1">
          <x14:formula1>
            <xm:f>Lookup!$D$1:$D$10</xm:f>
          </x14:formula1>
          <xm:sqref>H6:H41</xm:sqref>
        </x14:dataValidation>
        <x14:dataValidation type="list" allowBlank="1" showInputMessage="1" showErrorMessage="1">
          <x14:formula1>
            <xm:f>Lookup!$F$1:$F$7</xm:f>
          </x14:formula1>
          <xm:sqref>J6:J41</xm:sqref>
        </x14:dataValidation>
        <x14:dataValidation type="list" allowBlank="1" showInputMessage="1" showErrorMessage="1">
          <x14:formula1>
            <xm:f>Lookup!$F$1:$F$8</xm:f>
          </x14:formula1>
          <xm:sqref>M6:M41</xm:sqref>
        </x14:dataValidation>
        <x14:dataValidation type="list" allowBlank="1" showInputMessage="1">
          <x14:formula1>
            <xm:f>Lookup!$E$1:$E$19</xm:f>
          </x14:formula1>
          <xm:sqref>C6:C208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6" sqref="C6"/>
    </sheetView>
  </sheetViews>
  <sheetFormatPr defaultColWidth="9.140625" defaultRowHeight="15" x14ac:dyDescent="0.25"/>
  <cols>
    <col min="1" max="1" width="22.42578125" style="35" bestFit="1" customWidth="1"/>
    <col min="2" max="2" width="30.140625" style="35" customWidth="1"/>
    <col min="3" max="3" width="24" style="28" customWidth="1"/>
    <col min="4" max="4" width="14.28515625" style="28" bestFit="1" customWidth="1"/>
    <col min="5" max="5" width="31" style="28" customWidth="1"/>
    <col min="6" max="6" width="13.28515625" style="28" bestFit="1" customWidth="1"/>
    <col min="7" max="8" width="18.5703125" style="28" customWidth="1"/>
    <col min="9" max="10" width="26.85546875" style="29" customWidth="1"/>
    <col min="11" max="16384" width="9.140625" style="28"/>
  </cols>
  <sheetData>
    <row r="1" spans="1:10" x14ac:dyDescent="0.25">
      <c r="A1" s="24" t="s">
        <v>7</v>
      </c>
      <c r="B1" s="25" t="str">
        <f>'KD Changes'!B1:C1</f>
        <v>0596</v>
      </c>
      <c r="C1" s="26"/>
      <c r="D1" s="14" t="s">
        <v>10</v>
      </c>
      <c r="E1" s="27">
        <f>'KD Changes'!G1</f>
        <v>43479</v>
      </c>
    </row>
    <row r="2" spans="1:10" ht="15" customHeight="1" x14ac:dyDescent="0.25">
      <c r="A2" s="30" t="s">
        <v>8</v>
      </c>
      <c r="B2" s="31" t="str">
        <f>VLOOKUP(B1,[1]BuildingList!A:B,2,FALSE)</f>
        <v>Bio-Pharm (BP)</v>
      </c>
      <c r="C2" s="32"/>
      <c r="D2" s="33" t="s">
        <v>12</v>
      </c>
      <c r="E2" s="34" t="str">
        <f>'KD Changes'!G2</f>
        <v>Aaron Newell</v>
      </c>
    </row>
    <row r="5" spans="1:10" s="21" customFormat="1" ht="24" customHeight="1" thickBot="1" x14ac:dyDescent="0.3">
      <c r="A5" s="19" t="s">
        <v>59</v>
      </c>
      <c r="B5" s="20" t="s">
        <v>60</v>
      </c>
      <c r="C5" s="20" t="s">
        <v>61</v>
      </c>
      <c r="D5" s="20" t="s">
        <v>62</v>
      </c>
      <c r="E5" s="20" t="s">
        <v>17</v>
      </c>
    </row>
    <row r="6" spans="1:10" ht="15.75" thickTop="1" x14ac:dyDescent="0.25">
      <c r="B6" s="29"/>
      <c r="G6" s="21"/>
      <c r="H6" s="21"/>
      <c r="I6" s="28"/>
      <c r="J6" s="28"/>
    </row>
    <row r="7" spans="1:10" x14ac:dyDescent="0.25">
      <c r="A7" s="28"/>
      <c r="B7" s="28"/>
      <c r="G7" s="21"/>
      <c r="H7" s="21"/>
      <c r="I7" s="28"/>
      <c r="J7" s="28"/>
    </row>
    <row r="8" spans="1:10" ht="15" customHeight="1" x14ac:dyDescent="0.25">
      <c r="A8" s="28"/>
      <c r="B8" s="28"/>
      <c r="G8" s="21"/>
      <c r="H8" s="21"/>
      <c r="I8" s="28"/>
      <c r="J8" s="28"/>
    </row>
    <row r="9" spans="1:10" x14ac:dyDescent="0.25">
      <c r="A9" s="28"/>
      <c r="B9" s="28"/>
      <c r="G9" s="21"/>
      <c r="H9" s="21"/>
      <c r="I9" s="28"/>
      <c r="J9" s="28"/>
    </row>
    <row r="10" spans="1:10" x14ac:dyDescent="0.25">
      <c r="A10" s="28"/>
      <c r="B10" s="28"/>
      <c r="F10" s="37"/>
      <c r="G10" s="21"/>
      <c r="H10" s="21"/>
    </row>
    <row r="11" spans="1:10" x14ac:dyDescent="0.25">
      <c r="A11" s="28"/>
      <c r="B11" s="28"/>
      <c r="F11" s="37"/>
      <c r="G11" s="21"/>
      <c r="H11" s="21"/>
    </row>
    <row r="12" spans="1:10" x14ac:dyDescent="0.25">
      <c r="A12" s="28"/>
      <c r="B12" s="28"/>
      <c r="F12" s="37"/>
      <c r="G12" s="21"/>
      <c r="H12" s="21"/>
    </row>
    <row r="13" spans="1:10" x14ac:dyDescent="0.25">
      <c r="A13" s="28"/>
      <c r="B13" s="28"/>
      <c r="F13" s="37"/>
      <c r="G13" s="21"/>
      <c r="H13" s="21"/>
    </row>
    <row r="14" spans="1:10" x14ac:dyDescent="0.25">
      <c r="A14" s="28"/>
      <c r="B14" s="28"/>
      <c r="F14" s="37"/>
      <c r="G14" s="21"/>
      <c r="H14" s="21"/>
    </row>
    <row r="15" spans="1:10" x14ac:dyDescent="0.25">
      <c r="A15" s="28"/>
      <c r="B15" s="28"/>
      <c r="F15" s="37"/>
      <c r="G15" s="21"/>
      <c r="H15" s="21"/>
    </row>
    <row r="16" spans="1:10" x14ac:dyDescent="0.25">
      <c r="A16" s="28"/>
      <c r="B16" s="28"/>
      <c r="F16" s="37"/>
      <c r="G16" s="21"/>
      <c r="H16" s="21"/>
    </row>
    <row r="17" spans="1:8" x14ac:dyDescent="0.25">
      <c r="A17" s="28"/>
      <c r="B17" s="28"/>
      <c r="F17" s="37"/>
      <c r="G17" s="21"/>
      <c r="H17" s="21"/>
    </row>
    <row r="18" spans="1:8" x14ac:dyDescent="0.25">
      <c r="A18" s="28"/>
      <c r="B18" s="28"/>
      <c r="F18" s="37"/>
      <c r="G18" s="21"/>
      <c r="H18" s="21"/>
    </row>
    <row r="19" spans="1:8" x14ac:dyDescent="0.25">
      <c r="A19" s="28"/>
      <c r="B19" s="28"/>
      <c r="F19" s="37"/>
      <c r="G19" s="21"/>
      <c r="H19" s="21"/>
    </row>
    <row r="20" spans="1:8" x14ac:dyDescent="0.25">
      <c r="A20" s="28"/>
      <c r="B20" s="28"/>
      <c r="F20" s="37"/>
      <c r="G20" s="21"/>
      <c r="H20" s="21"/>
    </row>
    <row r="21" spans="1:8" x14ac:dyDescent="0.25">
      <c r="A21" s="28"/>
      <c r="B21" s="28"/>
      <c r="F21" s="38"/>
      <c r="G21" s="21"/>
      <c r="H21" s="21"/>
    </row>
    <row r="22" spans="1:8" x14ac:dyDescent="0.25">
      <c r="A22" s="28"/>
      <c r="B22" s="28"/>
      <c r="F22" s="37"/>
      <c r="G22" s="21"/>
      <c r="H22" s="21"/>
    </row>
    <row r="23" spans="1:8" x14ac:dyDescent="0.25">
      <c r="A23" s="28"/>
      <c r="B23" s="28"/>
      <c r="F23" s="37"/>
      <c r="G23" s="21"/>
      <c r="H23" s="21"/>
    </row>
    <row r="24" spans="1:8" x14ac:dyDescent="0.25">
      <c r="A24" s="28"/>
      <c r="B24" s="28"/>
      <c r="F24" s="37"/>
      <c r="G24" s="21"/>
      <c r="H24" s="21"/>
    </row>
    <row r="25" spans="1:8" x14ac:dyDescent="0.25">
      <c r="A25" s="28"/>
      <c r="B25" s="28"/>
      <c r="F25" s="37"/>
      <c r="G25" s="21"/>
      <c r="H25" s="21"/>
    </row>
    <row r="26" spans="1:8" x14ac:dyDescent="0.25">
      <c r="A26" s="28"/>
      <c r="B26" s="28"/>
      <c r="F26" s="37"/>
      <c r="G26" s="21"/>
      <c r="H26" s="21"/>
    </row>
    <row r="27" spans="1:8" x14ac:dyDescent="0.25">
      <c r="A27" s="28"/>
      <c r="B27" s="28"/>
      <c r="F27" s="37"/>
      <c r="G27" s="21"/>
      <c r="H27" s="21"/>
    </row>
    <row r="28" spans="1:8" x14ac:dyDescent="0.25">
      <c r="A28" s="28"/>
      <c r="B28" s="28"/>
      <c r="F28" s="37"/>
      <c r="G28" s="21"/>
      <c r="H28" s="21"/>
    </row>
    <row r="29" spans="1:8" x14ac:dyDescent="0.25">
      <c r="A29" s="28"/>
      <c r="B29" s="28"/>
      <c r="F29" s="37"/>
      <c r="G29" s="21"/>
      <c r="H29" s="21"/>
    </row>
    <row r="30" spans="1:8" x14ac:dyDescent="0.25">
      <c r="A30" s="28"/>
      <c r="B30" s="28"/>
      <c r="F30" s="37"/>
      <c r="G30" s="21"/>
      <c r="H30" s="21"/>
    </row>
    <row r="31" spans="1:8" x14ac:dyDescent="0.25">
      <c r="A31" s="36"/>
      <c r="E31" s="37"/>
      <c r="F31" s="37"/>
      <c r="G31" s="21"/>
      <c r="H31" s="21"/>
    </row>
    <row r="32" spans="1:8" x14ac:dyDescent="0.25">
      <c r="A32" s="36"/>
      <c r="E32" s="37"/>
      <c r="F32" s="37"/>
      <c r="G32" s="21"/>
      <c r="H32" s="21"/>
    </row>
    <row r="33" spans="1:8" x14ac:dyDescent="0.25">
      <c r="A33" s="36"/>
      <c r="E33" s="37"/>
      <c r="F33" s="37"/>
      <c r="G33" s="21"/>
      <c r="H33" s="21"/>
    </row>
    <row r="34" spans="1:8" x14ac:dyDescent="0.25">
      <c r="A34" s="36"/>
      <c r="E34" s="37"/>
      <c r="F34" s="37"/>
      <c r="G34" s="21"/>
      <c r="H34" s="21"/>
    </row>
    <row r="35" spans="1:8" x14ac:dyDescent="0.25">
      <c r="A35" s="36"/>
      <c r="E35" s="37"/>
      <c r="F35" s="37"/>
      <c r="G35" s="21"/>
      <c r="H35" s="21"/>
    </row>
    <row r="36" spans="1:8" x14ac:dyDescent="0.25">
      <c r="A36" s="36"/>
      <c r="E36" s="37"/>
      <c r="F36" s="37"/>
      <c r="G36" s="21"/>
      <c r="H36" s="21"/>
    </row>
    <row r="37" spans="1:8" x14ac:dyDescent="0.25">
      <c r="A37" s="36"/>
      <c r="E37" s="37"/>
      <c r="F37" s="37"/>
      <c r="G37" s="21"/>
      <c r="H37" s="21"/>
    </row>
    <row r="38" spans="1:8" x14ac:dyDescent="0.25">
      <c r="A38" s="36"/>
      <c r="E38" s="37"/>
      <c r="F38" s="37"/>
      <c r="G38" s="21"/>
      <c r="H38" s="21"/>
    </row>
    <row r="39" spans="1:8" x14ac:dyDescent="0.25">
      <c r="A39" s="36"/>
      <c r="E39" s="37"/>
      <c r="F39" s="37"/>
      <c r="G39" s="37"/>
    </row>
    <row r="40" spans="1:8" x14ac:dyDescent="0.25">
      <c r="A40" s="36"/>
      <c r="E40" s="37"/>
      <c r="F40" s="37"/>
      <c r="G40" s="37"/>
    </row>
    <row r="41" spans="1:8" x14ac:dyDescent="0.25">
      <c r="A41" s="39"/>
      <c r="E41" s="37"/>
      <c r="F41" s="40"/>
      <c r="G41" s="37"/>
    </row>
    <row r="42" spans="1:8" x14ac:dyDescent="0.25">
      <c r="A42" s="39"/>
      <c r="E42" s="37"/>
      <c r="F42" s="40"/>
      <c r="G42" s="37"/>
    </row>
    <row r="43" spans="1:8" x14ac:dyDescent="0.25">
      <c r="A43" s="39"/>
      <c r="E43" s="37"/>
      <c r="F43" s="41"/>
      <c r="G43" s="37"/>
    </row>
    <row r="44" spans="1:8" x14ac:dyDescent="0.25">
      <c r="A44" s="36"/>
      <c r="E44" s="37"/>
      <c r="F44" s="40"/>
      <c r="G44" s="37"/>
    </row>
    <row r="45" spans="1:8" x14ac:dyDescent="0.25">
      <c r="A45" s="36"/>
      <c r="E45" s="37"/>
      <c r="F45" s="40"/>
      <c r="G45" s="37"/>
    </row>
    <row r="46" spans="1:8" x14ac:dyDescent="0.25">
      <c r="A46" s="42"/>
      <c r="E46" s="37"/>
      <c r="F46" s="37"/>
      <c r="G46" s="37"/>
    </row>
    <row r="47" spans="1:8" x14ac:dyDescent="0.25">
      <c r="A47" s="42"/>
      <c r="E47" s="37"/>
      <c r="F47" s="37"/>
      <c r="G47" s="37"/>
    </row>
    <row r="48" spans="1:8" x14ac:dyDescent="0.25">
      <c r="A48" s="42"/>
      <c r="E48" s="37"/>
      <c r="F48" s="37"/>
      <c r="G48" s="37"/>
    </row>
    <row r="49" spans="1:7" x14ac:dyDescent="0.25">
      <c r="A49" s="42"/>
      <c r="E49" s="37"/>
      <c r="F49" s="37"/>
      <c r="G49" s="37"/>
    </row>
    <row r="50" spans="1:7" x14ac:dyDescent="0.25">
      <c r="A50" s="42"/>
      <c r="E50" s="37"/>
      <c r="F50" s="38"/>
      <c r="G50" s="37"/>
    </row>
    <row r="51" spans="1:7" x14ac:dyDescent="0.25">
      <c r="A51" s="42"/>
      <c r="E51" s="37"/>
      <c r="F51" s="37"/>
      <c r="G51" s="37"/>
    </row>
    <row r="52" spans="1:7" x14ac:dyDescent="0.25">
      <c r="A52" s="42"/>
      <c r="E52" s="37"/>
      <c r="F52" s="37"/>
      <c r="G52" s="37"/>
    </row>
    <row r="53" spans="1:7" x14ac:dyDescent="0.25">
      <c r="A53" s="36"/>
      <c r="E53" s="37"/>
      <c r="F53" s="37"/>
      <c r="G53" s="37"/>
    </row>
    <row r="54" spans="1:7" x14ac:dyDescent="0.25">
      <c r="A54" s="36"/>
    </row>
    <row r="199" spans="3:3" x14ac:dyDescent="0.25">
      <c r="C199" s="28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C105:C198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29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23" t="s">
        <v>48</v>
      </c>
    </row>
    <row r="11" spans="1:7" x14ac:dyDescent="0.25">
      <c r="E11" s="23" t="s">
        <v>32</v>
      </c>
    </row>
    <row r="12" spans="1:7" x14ac:dyDescent="0.25">
      <c r="E12" s="23" t="s">
        <v>20</v>
      </c>
    </row>
    <row r="13" spans="1:7" x14ac:dyDescent="0.25">
      <c r="E13" s="23" t="s">
        <v>24</v>
      </c>
    </row>
    <row r="14" spans="1:7" x14ac:dyDescent="0.25">
      <c r="E14" s="23" t="s">
        <v>51</v>
      </c>
    </row>
    <row r="15" spans="1:7" x14ac:dyDescent="0.25">
      <c r="E15" s="23" t="s">
        <v>49</v>
      </c>
    </row>
    <row r="16" spans="1:7" x14ac:dyDescent="0.25">
      <c r="E16" s="23" t="s">
        <v>22</v>
      </c>
    </row>
    <row r="17" spans="1:7" x14ac:dyDescent="0.25">
      <c r="E17" s="23" t="s">
        <v>26</v>
      </c>
    </row>
    <row r="18" spans="1:7" x14ac:dyDescent="0.25">
      <c r="E18" s="23" t="s">
        <v>23</v>
      </c>
    </row>
    <row r="19" spans="1:7" x14ac:dyDescent="0.25">
      <c r="E19" s="23" t="s">
        <v>25</v>
      </c>
    </row>
    <row r="20" spans="1:7" x14ac:dyDescent="0.25">
      <c r="A20" s="22"/>
      <c r="B20" s="22"/>
      <c r="C20" s="22"/>
      <c r="D20" s="22"/>
      <c r="E20" s="7"/>
      <c r="F20" s="22"/>
      <c r="G20" s="22"/>
    </row>
    <row r="21" spans="1:7" x14ac:dyDescent="0.25">
      <c r="A21" s="22"/>
      <c r="B21" s="22"/>
      <c r="C21" s="22"/>
      <c r="D21" s="22"/>
      <c r="F21" s="22"/>
      <c r="G21" s="22"/>
    </row>
    <row r="22" spans="1:7" x14ac:dyDescent="0.25">
      <c r="A22" s="22"/>
      <c r="B22" s="22"/>
      <c r="C22" s="22"/>
      <c r="D22" s="22"/>
      <c r="F22" s="22"/>
      <c r="G22" s="22"/>
    </row>
    <row r="23" spans="1:7" x14ac:dyDescent="0.25">
      <c r="A23" s="22"/>
      <c r="B23" s="22"/>
      <c r="C23" s="22"/>
      <c r="D23" s="22"/>
      <c r="F23" s="22"/>
      <c r="G23" s="22"/>
    </row>
    <row r="24" spans="1:7" x14ac:dyDescent="0.25">
      <c r="A24" s="22"/>
      <c r="B24" s="22"/>
      <c r="C24" s="22"/>
      <c r="D24" s="22"/>
      <c r="F24" s="22"/>
      <c r="G24" s="22"/>
    </row>
    <row r="25" spans="1:7" x14ac:dyDescent="0.25">
      <c r="A25" s="22"/>
      <c r="B25" s="22"/>
      <c r="C25" s="22"/>
      <c r="D25" s="22"/>
      <c r="F25" s="22"/>
      <c r="G25" s="22"/>
    </row>
    <row r="26" spans="1:7" x14ac:dyDescent="0.25">
      <c r="A26" s="22"/>
      <c r="B26" s="22"/>
      <c r="C26" s="22"/>
      <c r="D26" s="22"/>
      <c r="F26" s="22"/>
      <c r="G26" s="22"/>
    </row>
    <row r="27" spans="1:7" x14ac:dyDescent="0.25">
      <c r="A27" s="22"/>
      <c r="B27" s="22"/>
      <c r="C27" s="22"/>
      <c r="D27" s="22"/>
      <c r="F27" s="22"/>
      <c r="G27" s="22"/>
    </row>
    <row r="28" spans="1:7" x14ac:dyDescent="0.25">
      <c r="A28" s="22"/>
      <c r="B28" s="22"/>
      <c r="C28" s="22"/>
      <c r="D28" s="22"/>
      <c r="F28" s="22"/>
      <c r="G28" s="22"/>
    </row>
    <row r="29" spans="1:7" x14ac:dyDescent="0.25">
      <c r="A29" s="22"/>
      <c r="B29" s="22"/>
      <c r="C29" s="22"/>
      <c r="D29" s="22"/>
      <c r="F29" s="22"/>
      <c r="G29" s="22"/>
    </row>
    <row r="30" spans="1:7" x14ac:dyDescent="0.25">
      <c r="A30" s="22"/>
      <c r="B30" s="22"/>
      <c r="C30" s="22"/>
      <c r="D30" s="22"/>
      <c r="F30" s="22"/>
      <c r="G30" s="22"/>
    </row>
    <row r="31" spans="1:7" x14ac:dyDescent="0.25">
      <c r="A31" s="22"/>
      <c r="B31" s="22"/>
      <c r="C31" s="22"/>
      <c r="D31" s="22"/>
      <c r="F31" s="22"/>
      <c r="G31" s="22"/>
    </row>
    <row r="32" spans="1:7" x14ac:dyDescent="0.25">
      <c r="A32" s="22"/>
      <c r="B32" s="22"/>
      <c r="C32" s="22"/>
      <c r="D32" s="22"/>
      <c r="F32" s="22"/>
      <c r="G32" s="22"/>
    </row>
    <row r="33" spans="1:7" x14ac:dyDescent="0.25">
      <c r="A33" s="22"/>
      <c r="B33" s="22"/>
      <c r="C33" s="22"/>
      <c r="D33" s="22"/>
      <c r="F33" s="22"/>
      <c r="G33" s="22"/>
    </row>
    <row r="34" spans="1:7" x14ac:dyDescent="0.25">
      <c r="A34" s="22"/>
      <c r="B34" s="22"/>
      <c r="C34" s="22"/>
      <c r="D34" s="22"/>
      <c r="F34" s="22"/>
      <c r="G34" s="22"/>
    </row>
    <row r="35" spans="1:7" x14ac:dyDescent="0.25">
      <c r="A35" s="22"/>
      <c r="B35" s="22"/>
      <c r="C35" s="22"/>
      <c r="D35" s="22"/>
      <c r="F35" s="22"/>
      <c r="G35" s="22"/>
    </row>
    <row r="36" spans="1:7" x14ac:dyDescent="0.25">
      <c r="A36" s="22"/>
      <c r="B36" s="22"/>
      <c r="C36" s="22"/>
      <c r="D36" s="22"/>
      <c r="F36" s="22"/>
      <c r="G36" s="22"/>
    </row>
    <row r="37" spans="1:7" x14ac:dyDescent="0.25">
      <c r="A37" s="22"/>
      <c r="B37" s="22"/>
      <c r="C37" s="22"/>
      <c r="D37" s="22"/>
      <c r="F37" s="22"/>
      <c r="G37" s="22"/>
    </row>
    <row r="38" spans="1:7" x14ac:dyDescent="0.25">
      <c r="A38" s="22"/>
      <c r="B38" s="22"/>
      <c r="C38" s="22"/>
      <c r="D38" s="22"/>
      <c r="F38" s="22"/>
      <c r="G38" s="22"/>
    </row>
    <row r="39" spans="1:7" x14ac:dyDescent="0.25">
      <c r="A39" s="22"/>
      <c r="B39" s="22"/>
      <c r="C39" s="22"/>
      <c r="D39" s="22"/>
      <c r="F39" s="22"/>
      <c r="G39" s="22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e">
        <f>VLOOKUP(A3,[5]UKBuilding_List!$A$1:$D$476,3,FALSE)</f>
        <v>#N/A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e">
        <f>VLOOKUP(A27,[5]UKBuilding_List!$A$1:$D$476,3,FALSE)</f>
        <v>#N/A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Chellgren Hall</v>
      </c>
      <c r="C87" s="1"/>
    </row>
    <row r="88" spans="1:3" x14ac:dyDescent="0.25">
      <c r="A88" s="2" t="str">
        <f>([4]UKBuilding_List!A88)</f>
        <v>0105</v>
      </c>
      <c r="B88" s="3" t="e">
        <f>VLOOKUP(A88,[5]UKBuilding_List!$A$1:$D$476,3,FALSE)</f>
        <v>#N/A</v>
      </c>
      <c r="C88" s="1"/>
    </row>
    <row r="89" spans="1:3" x14ac:dyDescent="0.25">
      <c r="A89" s="2" t="str">
        <f>([4]UKBuilding_List!A89)</f>
        <v>0106</v>
      </c>
      <c r="B89" s="3" t="e">
        <f>VLOOKUP(A89,[5]UKBuilding_List!$A$1:$D$476,3,FALSE)</f>
        <v>#N/A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e">
        <f>VLOOKUP(A107,[5]UKBuilding_List!$A$1:$D$476,3,FALSE)</f>
        <v>#N/A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e">
        <f>VLOOKUP(A141,[5]UKBuilding_List!$A$1:$D$476,3,FALSE)</f>
        <v>#N/A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Agriculture Distribution Storage Annex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Band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Kroger Field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EJ Nutter Training Center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e">
        <f>VLOOKUP(A225,[5]UKBuilding_List!$A$1:$D$476,3,FALSE)</f>
        <v>#N/A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Stadium View Storage Building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and Vascular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e">
        <f>VLOOKUP(A259,[5]UKBuilding_List!$A$1:$D$476,3,FALSE)</f>
        <v>#N/A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e">
        <f>VLOOKUP(A268,[5]UKBuilding_List!$A$1:$D$476,3,FALSE)</f>
        <v>#N/A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e">
        <f>VLOOKUP(A272,[5]UKBuilding_List!$A$1:$D$476,3,FALSE)</f>
        <v>#N/A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e">
        <f>VLOOKUP(A282,[5]UKBuilding_List!$A$1:$D$476,3,FALSE)</f>
        <v>#N/A</v>
      </c>
      <c r="C282" s="1"/>
    </row>
    <row r="283" spans="1:3" x14ac:dyDescent="0.25">
      <c r="A283" s="2" t="str">
        <f>([4]UKBuilding_List!A283)</f>
        <v>0461</v>
      </c>
      <c r="B283" s="3" t="e">
        <f>VLOOKUP(A283,[5]UKBuilding_List!$A$1:$D$476,3,FALSE)</f>
        <v>#N/A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>Pavilion at Kroger Field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e">
        <f>VLOOKUP(A290,[5]UKBuilding_List!$A$1:$D$476,3,FALSE)</f>
        <v>#N/A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447 Pennsylvania Ave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441 Pennsylvania Ave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e">
        <f>VLOOKUP(A321,[5]UKBuilding_List!$A$1:$D$476,3,FALSE)</f>
        <v>#N/A</v>
      </c>
      <c r="C321" s="1"/>
    </row>
    <row r="322" spans="1:3" x14ac:dyDescent="0.25">
      <c r="A322" s="2" t="str">
        <f>([4]UKBuilding_List!A322)</f>
        <v>0608</v>
      </c>
      <c r="B322" s="3" t="e">
        <f>VLOOKUP(A322,[5]UKBuilding_List!$A$1:$D$476,3,FALSE)</f>
        <v>#N/A</v>
      </c>
      <c r="C322" s="1"/>
    </row>
    <row r="323" spans="1:3" x14ac:dyDescent="0.25">
      <c r="A323" s="2" t="str">
        <f>([4]UKBuilding_List!A323)</f>
        <v>0609</v>
      </c>
      <c r="B323" s="3" t="e">
        <f>VLOOKUP(A323,[5]UKBuilding_List!$A$1:$D$476,3,FALSE)</f>
        <v>#N/A</v>
      </c>
      <c r="C323" s="1"/>
    </row>
    <row r="324" spans="1:3" x14ac:dyDescent="0.25">
      <c r="A324" s="2" t="str">
        <f>([4]UKBuilding_List!A324)</f>
        <v>0610</v>
      </c>
      <c r="B324" s="3" t="e">
        <f>VLOOKUP(A324,[5]UKBuilding_List!$A$1:$D$476,3,FALSE)</f>
        <v>#N/A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e">
        <f>VLOOKUP(A332,[5]UKBuilding_List!$A$1:$D$476,3,FALSE)</f>
        <v>#N/A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e">
        <f>VLOOKUP(A334,[5]UKBuilding_List!$A$1:$D$476,3,FALSE)</f>
        <v>#N/A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e">
        <f>VLOOKUP(A337,[5]UKBuilding_List!$A$1:$D$476,3,FALSE)</f>
        <v>#N/A</v>
      </c>
      <c r="C337" s="1"/>
    </row>
    <row r="338" spans="1:3" x14ac:dyDescent="0.25">
      <c r="A338" s="2" t="str">
        <f>([4]UKBuilding_List!A338)</f>
        <v>0647</v>
      </c>
      <c r="B338" s="3" t="e">
        <f>VLOOKUP(A338,[5]UKBuilding_List!$A$1:$D$476,3,FALSE)</f>
        <v>#N/A</v>
      </c>
      <c r="C338" s="1"/>
    </row>
    <row r="339" spans="1:3" x14ac:dyDescent="0.25">
      <c r="A339" s="2" t="str">
        <f>([4]UKBuilding_List!A339)</f>
        <v>0648</v>
      </c>
      <c r="B339" s="3" t="e">
        <f>VLOOKUP(A339,[5]UKBuilding_List!$A$1:$D$476,3,FALSE)</f>
        <v>#N/A</v>
      </c>
      <c r="C339" s="1"/>
    </row>
    <row r="340" spans="1:3" x14ac:dyDescent="0.25">
      <c r="A340" s="2" t="str">
        <f>([4]UKBuilding_List!A340)</f>
        <v>0649</v>
      </c>
      <c r="B340" s="3" t="e">
        <f>VLOOKUP(A340,[5]UKBuilding_List!$A$1:$D$476,3,FALSE)</f>
        <v>#N/A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Bill Gatton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e">
        <f>VLOOKUP(A370,[5]UKBuilding_List!$A$1:$D$476,3,FALSE)</f>
        <v>#N/A</v>
      </c>
      <c r="C370" s="1"/>
    </row>
    <row r="371" spans="1:3" x14ac:dyDescent="0.25">
      <c r="A371" s="2" t="str">
        <f>([4]UKBuilding_List!A371)</f>
        <v>0684</v>
      </c>
      <c r="B371" s="3" t="e">
        <f>VLOOKUP(A371,[5]UKBuilding_List!$A$1:$D$476,3,FALSE)</f>
        <v>#N/A</v>
      </c>
      <c r="C371" s="1"/>
    </row>
    <row r="372" spans="1:3" x14ac:dyDescent="0.25">
      <c r="A372" s="2" t="str">
        <f>([4]UKBuilding_List!A372)</f>
        <v>0685</v>
      </c>
      <c r="B372" s="3" t="e">
        <f>VLOOKUP(A372,[5]UKBuilding_List!$A$1:$D$476,3,FALSE)</f>
        <v>#N/A</v>
      </c>
      <c r="C372" s="1"/>
    </row>
    <row r="373" spans="1:3" x14ac:dyDescent="0.25">
      <c r="A373" s="2" t="str">
        <f>([4]UKBuilding_List!A373)</f>
        <v>0686</v>
      </c>
      <c r="B373" s="3" t="e">
        <f>VLOOKUP(A373,[5]UKBuilding_List!$A$1:$D$476,3,FALSE)</f>
        <v>#N/A</v>
      </c>
      <c r="C373" s="1"/>
    </row>
    <row r="374" spans="1:3" x14ac:dyDescent="0.25">
      <c r="A374" s="2" t="str">
        <f>([4]UKBuilding_List!A374)</f>
        <v>0687</v>
      </c>
      <c r="B374" s="3" t="e">
        <f>VLOOKUP(A374,[5]UKBuilding_List!$A$1:$D$476,3,FALSE)</f>
        <v>#N/A</v>
      </c>
      <c r="C374" s="1"/>
    </row>
    <row r="375" spans="1:3" x14ac:dyDescent="0.25">
      <c r="A375" s="2" t="str">
        <f>([4]UKBuilding_List!A375)</f>
        <v>0688</v>
      </c>
      <c r="B375" s="3" t="e">
        <f>VLOOKUP(A375,[5]UKBuilding_List!$A$1:$D$476,3,FALSE)</f>
        <v>#N/A</v>
      </c>
      <c r="C375" s="1"/>
    </row>
    <row r="376" spans="1:3" x14ac:dyDescent="0.25">
      <c r="A376" s="2" t="str">
        <f>([4]UKBuilding_List!A376)</f>
        <v>0689</v>
      </c>
      <c r="B376" s="3" t="e">
        <f>VLOOKUP(A376,[5]UKBuilding_List!$A$1:$D$476,3,FALSE)</f>
        <v>#N/A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2019-01-14T19:33:21Z</dcterms:modified>
</cp:coreProperties>
</file>