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585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Changes'!$A$1:$I$21</definedName>
    <definedName name="_xlnm.Print_Area" localSheetId="1">'SAP Changes'!$A$1:$I$7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H28" i="1" l="1"/>
  <c r="G28" i="1"/>
  <c r="M28" i="1" l="1"/>
  <c r="K2" i="1" s="1"/>
  <c r="J28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<sst xmlns="http://schemas.openxmlformats.org/spreadsheetml/2006/main" count="121" uniqueCount="94">
  <si>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</si>
  <si>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</si>
  <si>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</si>
  <si>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</si>
  <si>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</si>
  <si>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</si>
  <si>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</si>
  <si>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</si>
  <si>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</si>
  <si>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</si>
  <si>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</si>
  <si>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</si>
  <si>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</si>
  <si>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</si>
  <si>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</si>
  <si>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</si>
  <si>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</si>
  <si>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</si>
  <si>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</si>
  <si>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</si>
  <si>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</si>
  <si>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</si>
  <si>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</si>
  <si>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</si>
  <si>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</si>
  <si>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</si>
  <si>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</si>
  <si>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</si>
  <si>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</si>
  <si>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</si>
  <si>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</si>
  <si>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</si>
  <si>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</si>
  <si>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</si>
  <si>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</si>
  <si>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</si>
  <si>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</si>
  <si>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</si>
  <si>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</si>
  <si>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</si>
  <si>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</si>
  <si>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</si>
  <si>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</si>
  <si>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</si>
  <si>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</si>
  <si>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</si>
  <si>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</si>
  <si>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</si>
  <si>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</si>
  <si>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</si>
  <si>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</si>
  <si>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</si>
  <si>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</si>
  <si>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</si>
  <si>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</si>
  <si>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</si>
  <si>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</si>
  <si>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</si>
  <si>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</si>
  <si>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</si>
  <si>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</si>
  <si>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</si>
  <si>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</si>
  <si>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</si>
  <si>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</si>
  <si>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</si>
  <si>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</si>
  <si>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</si>
  <si>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</si>
  <si>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</si>
  <si>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</si>
  <si>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</si>
  <si>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</si>
  <si>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</si>
  <si>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</si>
  <si>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</si>
  <si>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</si>
  <si>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</si>
  <si>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01</t>
  </si>
  <si>
    <t>Gross</t>
  </si>
  <si>
    <t>0585</t>
  </si>
  <si>
    <t>Sawyer Wilson</t>
  </si>
  <si>
    <t>change NSF in Ebars</t>
  </si>
  <si>
    <t>LX-0585-00</t>
  </si>
  <si>
    <t>BASEBALL TRAINING PA  - Floor 00</t>
  </si>
  <si>
    <t>LX-0585-00-01</t>
  </si>
  <si>
    <t>BASEBALL TRAINING PA - Room 100</t>
  </si>
  <si>
    <t>LX-0585-01</t>
  </si>
  <si>
    <t>LX-0585-01-100</t>
  </si>
  <si>
    <t>BASEBALL TRAINING PA  - Floor 01</t>
  </si>
  <si>
    <t>GSF -this building is 1st floor</t>
  </si>
  <si>
    <t>NSF-this building is 1st floor</t>
  </si>
  <si>
    <t>DO NOT USE</t>
  </si>
  <si>
    <t>NSF=4734.  NSF says 431 when search by building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</si>
</sst>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0" fillId="34" borderId="10" xfId="0" applyNumberFormat="1" applyFont="1" applyFill="1" applyBorder="1" applyAlignment="1" applyProtection="1">
      <alignment horizontal="center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18" fillId="0" borderId="0" xfId="43" applyNumberFormat="1" applyFont="1" applyAlignment="1" applyProtection="1">
      <alignment horizontal="right" indent="2"/>
      <protection locked="0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1" fontId="18" fillId="0" borderId="0" xfId="43" applyNumberFormat="1" applyFont="1" applyAlignment="1" applyProtection="1">
      <alignment horizontal="right" indent="2"/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3" fontId="0" fillId="0" borderId="0" xfId="0" applyNumberFormat="1" applyFont="1" applyAlignment="1" applyProtection="1">
      <alignment wrapText="1"/>
      <protection locked="0"/>
    </xf>
    <xf numFmtId="3" fontId="18" fillId="0" borderId="0" xfId="43" applyNumberFormat="1" applyFont="1" applyFill="1" applyAlignment="1" applyProtection="1">
      <alignment horizontal="right" wrapText="1"/>
      <protection locked="0"/>
    </xf>
    <xf numFmtId="3" fontId="18" fillId="0" borderId="0" xfId="43" applyNumberFormat="1" applyFont="1" applyFill="1" applyBorder="1" applyAlignment="1" applyProtection="1">
      <alignment horizontal="right" wrapText="1"/>
      <protection locked="0"/>
    </xf>
    <xf numFmtId="0" fontId="0" fillId="34" borderId="0" xfId="0" applyFont="1" applyFill="1" applyAlignment="1" applyProtection="1">
      <alignment horizontal="right" indent="2"/>
      <protection locked="0"/>
    </xf>
    <xf numFmtId="49" fontId="0" fillId="34" borderId="0" xfId="0" quotePrefix="1" applyNumberFormat="1" applyFont="1" applyFill="1" applyProtection="1">
      <protection locked="0"/>
    </xf>
    <xf numFmtId="0" fontId="0" fillId="34" borderId="0" xfId="0" applyFont="1" applyFill="1" applyAlignment="1" applyProtection="1">
      <alignment wrapText="1"/>
      <protection locked="0"/>
    </xf>
    <xf numFmtId="0" fontId="0" fillId="34" borderId="0" xfId="0" applyFont="1" applyFill="1" applyAlignment="1" applyProtection="1">
      <alignment horizontal="center" wrapText="1"/>
      <protection locked="0"/>
    </xf>
    <xf numFmtId="165" fontId="0" fillId="34" borderId="0" xfId="44" applyNumberFormat="1" applyFont="1" applyFill="1" applyAlignment="1" applyProtection="1">
      <alignment horizontal="right" wrapText="1"/>
      <protection locked="0"/>
    </xf>
    <xf numFmtId="165" fontId="0" fillId="0" borderId="0" xfId="44" applyNumberFormat="1" applyFont="1" applyAlignment="1" applyProtection="1">
      <alignment horizontal="right" wrapText="1"/>
      <protection locked="0"/>
    </xf>
    <xf numFmtId="165" fontId="0" fillId="0" borderId="0" xfId="44" applyNumberFormat="1" applyFont="1" applyAlignment="1" applyProtection="1">
      <alignment horizontal="right"/>
      <protection locked="0"/>
    </xf>
    <xf numFmtId="165" fontId="0" fillId="34" borderId="0" xfId="44" applyNumberFormat="1" applyFont="1" applyFill="1" applyAlignment="1" applyProtection="1">
      <alignment wrapText="1"/>
      <protection locked="0"/>
    </xf>
    <xf numFmtId="165" fontId="0" fillId="0" borderId="0" xfId="44" applyNumberFormat="1" applyFont="1" applyAlignment="1" applyProtection="1">
      <alignment wrapText="1"/>
      <protection locked="0"/>
    </xf>
    <xf numFmtId="165" fontId="0" fillId="0" borderId="0" xfId="44" applyNumberFormat="1" applyFont="1" applyFill="1" applyBorder="1" applyAlignment="1" applyProtection="1">
      <alignment wrapText="1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9772</v>
          </cell>
          <cell r="B363">
            <v>9772</v>
          </cell>
          <cell r="C363" t="str">
            <v>1221 S. Broadway</v>
          </cell>
          <cell r="D363" t="str">
            <v>1221 S. Broadway</v>
          </cell>
        </row>
        <row r="364">
          <cell r="A364">
            <v>9813</v>
          </cell>
          <cell r="B364">
            <v>9813</v>
          </cell>
          <cell r="C364" t="str">
            <v>Child Development Center of the Bluegrass, Inc.</v>
          </cell>
          <cell r="D364" t="str">
            <v>Child Development Center of the Bluegrass, Inc.</v>
          </cell>
        </row>
        <row r="365">
          <cell r="A365" t="str">
            <v>9853</v>
          </cell>
          <cell r="B365">
            <v>9853</v>
          </cell>
          <cell r="C365" t="str">
            <v>Shriners Hospitals for Children Medical Center - Lexington</v>
          </cell>
          <cell r="D365" t="str">
            <v>Shriners Hospitals for Children Medical Center</v>
          </cell>
        </row>
        <row r="366">
          <cell r="A366" t="str">
            <v>9854</v>
          </cell>
          <cell r="B366">
            <v>9854</v>
          </cell>
          <cell r="C366" t="str">
            <v>Anthropology Research Building</v>
          </cell>
          <cell r="D366" t="str">
            <v>Anthropology Research Building</v>
          </cell>
        </row>
        <row r="367">
          <cell r="A367" t="str">
            <v>9861</v>
          </cell>
          <cell r="B367">
            <v>9861</v>
          </cell>
          <cell r="C367" t="str">
            <v>845 Angliana Ave</v>
          </cell>
          <cell r="D367" t="str">
            <v>845 Angliana Ave</v>
          </cell>
        </row>
        <row r="368">
          <cell r="A368" t="str">
            <v>9873</v>
          </cell>
          <cell r="B368">
            <v>9873</v>
          </cell>
          <cell r="C368" t="str">
            <v>UKHC Midwife Clinic</v>
          </cell>
          <cell r="D368" t="str">
            <v>UKHC Midwife Clinic</v>
          </cell>
        </row>
        <row r="369">
          <cell r="A369" t="str">
            <v>9875</v>
          </cell>
          <cell r="B369" t="str">
            <v>9875</v>
          </cell>
          <cell r="C369" t="str">
            <v>Vaughan Warehouse and Office</v>
          </cell>
          <cell r="D369" t="str">
            <v>Vaughan Warehouse and Office</v>
          </cell>
        </row>
        <row r="370">
          <cell r="A370" t="str">
            <v>9876</v>
          </cell>
          <cell r="B370" t="str">
            <v>9876</v>
          </cell>
          <cell r="C370" t="str">
            <v>Vaughan Warehouse #1</v>
          </cell>
          <cell r="D370" t="str">
            <v>Vaughan Warehouse #1</v>
          </cell>
        </row>
        <row r="371">
          <cell r="A371" t="str">
            <v>9877</v>
          </cell>
          <cell r="B371" t="str">
            <v>9877</v>
          </cell>
          <cell r="C371" t="str">
            <v>Vaughan Warehouse #2</v>
          </cell>
          <cell r="D371" t="str">
            <v>Vaughan Warehouse #2</v>
          </cell>
        </row>
        <row r="372">
          <cell r="A372" t="str">
            <v>9878</v>
          </cell>
          <cell r="B372" t="str">
            <v>9878</v>
          </cell>
          <cell r="C372" t="str">
            <v>Vaughan Warehouse #7</v>
          </cell>
          <cell r="D372" t="str">
            <v>Vaughan Warehouse #7</v>
          </cell>
        </row>
        <row r="373">
          <cell r="A373" t="str">
            <v>9879</v>
          </cell>
          <cell r="B373" t="str">
            <v>9879</v>
          </cell>
          <cell r="C373" t="str">
            <v>Vaughan Warehouse #3</v>
          </cell>
          <cell r="D373" t="str">
            <v>Vaughan Warehouse #3</v>
          </cell>
        </row>
        <row r="374">
          <cell r="A374" t="str">
            <v>9881</v>
          </cell>
          <cell r="B374" t="str">
            <v>9881</v>
          </cell>
          <cell r="C374" t="str">
            <v>Vaughan Warehouse #4</v>
          </cell>
          <cell r="D374" t="str">
            <v>Vaughan Warehouse #4</v>
          </cell>
        </row>
        <row r="375">
          <cell r="A375" t="str">
            <v>9882</v>
          </cell>
          <cell r="B375" t="str">
            <v>9882</v>
          </cell>
          <cell r="C375" t="str">
            <v>Vaughan Warehouse #5</v>
          </cell>
          <cell r="D375" t="str">
            <v>Vaughan Warehouse #5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zoomScale="90" zoomScaleNormal="90" workbookViewId="0">
      <selection sqref="A1:XFD1048576"/>
    </sheetView>
  </sheetViews>
  <sheetFormatPr defaultColWidth="9.140625" defaultRowHeight="15" x14ac:dyDescent="0.25"/>
  <cols>
    <col min="1" max="1" width="10.7109375" style="63" customWidth="1"/>
    <col min="2" max="2" width="5.5703125" style="24" bestFit="1" customWidth="1"/>
    <col min="3" max="3" width="21.140625" style="18" bestFit="1" customWidth="1"/>
    <col min="4" max="4" width="9.85546875" style="19" bestFit="1" customWidth="1"/>
    <col min="5" max="5" width="8.42578125" style="19" bestFit="1" customWidth="1"/>
    <col min="6" max="6" width="11.42578125" style="19" bestFit="1" customWidth="1"/>
    <col min="7" max="7" width="10.7109375" style="19" customWidth="1"/>
    <col min="8" max="8" width="10.5703125" style="19" bestFit="1" customWidth="1"/>
    <col min="9" max="9" width="34.7109375" style="19" bestFit="1" customWidth="1"/>
    <col min="10" max="11" width="11.140625" style="18" bestFit="1" customWidth="1"/>
    <col min="12" max="12" width="6.42578125" style="18" bestFit="1" customWidth="1"/>
    <col min="13" max="13" width="10.42578125" style="18" bestFit="1" customWidth="1"/>
    <col min="14" max="14" width="5.28515625" style="18" bestFit="1" customWidth="1"/>
    <col min="15" max="15" width="11.42578125" style="18" bestFit="1" customWidth="1"/>
    <col min="16" max="16" width="5.7109375" style="18" bestFit="1" customWidth="1"/>
    <col min="17" max="16384" width="9.140625" style="18"/>
  </cols>
  <sheetData>
    <row r="1" spans="1:16" s="55" customFormat="1" ht="60" x14ac:dyDescent="0.25">
      <c r="A1" s="47" t="s">
        <v>7</v>
      </c>
      <c r="B1" s="48" t="s">
        <v>80</v>
      </c>
      <c r="C1" s="48"/>
      <c r="D1" s="42"/>
      <c r="E1" s="42"/>
      <c r="F1" s="49" t="s">
        <v>10</v>
      </c>
      <c r="G1" s="50">
        <v>43697</v>
      </c>
      <c r="H1" s="42"/>
      <c r="I1" s="42"/>
      <c r="J1" s="51" t="s">
        <v>33</v>
      </c>
      <c r="K1" s="51" t="s">
        <v>34</v>
      </c>
      <c r="L1" s="52"/>
      <c r="M1" s="52"/>
      <c r="N1" s="52"/>
      <c r="O1" s="53" t="s">
        <v>35</v>
      </c>
      <c r="P1" s="54" t="s">
        <v>47</v>
      </c>
    </row>
    <row r="2" spans="1:16" s="55" customFormat="1" ht="30.75" thickBot="1" x14ac:dyDescent="0.3">
      <c r="A2" s="47" t="s">
        <v>8</v>
      </c>
      <c r="B2" s="56" t="str">
        <f>VLOOKUP(B1,BuildingList!A:B,2,FALSE)</f>
        <v>Baseball Training Pavilion</v>
      </c>
      <c r="C2" s="56"/>
      <c r="D2" s="42"/>
      <c r="E2" s="42"/>
      <c r="F2" s="49" t="s">
        <v>12</v>
      </c>
      <c r="G2" s="57" t="s">
        <v>81</v>
      </c>
      <c r="H2" s="42"/>
      <c r="I2" s="42"/>
      <c r="J2" s="58">
        <f>G28-J28</f>
        <v>0</v>
      </c>
      <c r="K2" s="58">
        <f>H28-M28</f>
        <v>0</v>
      </c>
      <c r="L2" s="59"/>
      <c r="M2" s="59"/>
      <c r="N2" s="59"/>
      <c r="O2" s="60"/>
      <c r="P2" s="61"/>
    </row>
    <row r="3" spans="1:16" s="55" customFormat="1" x14ac:dyDescent="0.25">
      <c r="A3" s="62"/>
      <c r="B3" s="6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6" s="55" customFormat="1" x14ac:dyDescent="0.25">
      <c r="A4" s="62"/>
      <c r="B4" s="6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6" s="41" customFormat="1" ht="30.75" thickBot="1" x14ac:dyDescent="0.3">
      <c r="A5" s="39" t="s">
        <v>19</v>
      </c>
      <c r="B5" s="40" t="s">
        <v>14</v>
      </c>
      <c r="C5" s="31" t="s">
        <v>9</v>
      </c>
      <c r="D5" s="31" t="s">
        <v>4</v>
      </c>
      <c r="E5" s="31" t="s">
        <v>1</v>
      </c>
      <c r="F5" s="31" t="s">
        <v>11</v>
      </c>
      <c r="G5" s="31" t="s">
        <v>15</v>
      </c>
      <c r="H5" s="31" t="s">
        <v>16</v>
      </c>
      <c r="I5" s="31" t="s">
        <v>17</v>
      </c>
      <c r="J5" s="31" t="s">
        <v>36</v>
      </c>
      <c r="K5" s="31" t="s">
        <v>37</v>
      </c>
      <c r="L5" s="31" t="s">
        <v>38</v>
      </c>
      <c r="M5" s="31" t="s">
        <v>39</v>
      </c>
      <c r="N5" s="31" t="s">
        <v>37</v>
      </c>
      <c r="O5" s="31" t="s">
        <v>38</v>
      </c>
    </row>
    <row r="6" spans="1:16" ht="30.75" thickTop="1" x14ac:dyDescent="0.25">
      <c r="A6" s="76" t="s">
        <v>79</v>
      </c>
      <c r="B6" s="77" t="s">
        <v>78</v>
      </c>
      <c r="C6" s="78" t="s">
        <v>82</v>
      </c>
      <c r="D6" s="79" t="s">
        <v>6</v>
      </c>
      <c r="E6" s="83">
        <v>4764</v>
      </c>
      <c r="F6" s="83">
        <v>4764</v>
      </c>
      <c r="G6" s="78" t="s">
        <v>13</v>
      </c>
      <c r="H6" s="78" t="s">
        <v>13</v>
      </c>
      <c r="I6" s="78" t="s">
        <v>93</v>
      </c>
      <c r="J6" s="26"/>
      <c r="K6" s="27"/>
      <c r="L6" s="24"/>
      <c r="M6" s="26"/>
      <c r="N6" s="27"/>
      <c r="O6" s="26"/>
    </row>
    <row r="7" spans="1:16" x14ac:dyDescent="0.25">
      <c r="A7" s="65">
        <v>100</v>
      </c>
      <c r="B7" s="36" t="s">
        <v>78</v>
      </c>
      <c r="C7" s="19" t="s">
        <v>70</v>
      </c>
      <c r="D7" s="42" t="s">
        <v>5</v>
      </c>
      <c r="E7" s="84">
        <v>4477</v>
      </c>
      <c r="F7" s="84">
        <v>4734</v>
      </c>
      <c r="G7" s="19" t="s">
        <v>2</v>
      </c>
      <c r="H7" s="19" t="s">
        <v>2</v>
      </c>
    </row>
    <row r="8" spans="1:16" x14ac:dyDescent="0.25">
      <c r="A8" s="66"/>
      <c r="C8" s="19"/>
      <c r="D8" s="42"/>
      <c r="E8" s="84"/>
      <c r="F8" s="84"/>
      <c r="J8" s="26"/>
      <c r="K8" s="27"/>
      <c r="L8" s="24"/>
      <c r="M8" s="26"/>
      <c r="N8" s="27"/>
      <c r="O8" s="26"/>
    </row>
    <row r="9" spans="1:16" x14ac:dyDescent="0.25">
      <c r="A9" s="66"/>
      <c r="C9" s="19"/>
      <c r="D9" s="42"/>
      <c r="E9" s="84"/>
      <c r="F9" s="84"/>
      <c r="I9" s="18"/>
      <c r="J9" s="26"/>
      <c r="K9" s="27"/>
      <c r="L9" s="28"/>
      <c r="M9" s="26"/>
      <c r="N9" s="27"/>
      <c r="O9" s="26"/>
    </row>
    <row r="10" spans="1:16" x14ac:dyDescent="0.25">
      <c r="A10" s="66"/>
      <c r="C10" s="19"/>
      <c r="D10" s="42"/>
      <c r="E10" s="84"/>
      <c r="F10" s="84"/>
      <c r="J10" s="26"/>
      <c r="K10" s="29"/>
      <c r="L10" s="19"/>
      <c r="M10" s="26"/>
      <c r="N10" s="29"/>
      <c r="O10" s="19"/>
    </row>
    <row r="11" spans="1:16" x14ac:dyDescent="0.25">
      <c r="A11" s="66"/>
      <c r="C11" s="19"/>
      <c r="D11" s="42"/>
      <c r="E11" s="84"/>
      <c r="F11" s="84"/>
      <c r="J11" s="26"/>
      <c r="K11" s="29"/>
      <c r="L11" s="19"/>
      <c r="M11" s="26"/>
      <c r="N11" s="29"/>
      <c r="O11" s="19"/>
    </row>
    <row r="12" spans="1:16" x14ac:dyDescent="0.25">
      <c r="A12" s="66"/>
      <c r="C12" s="19"/>
      <c r="D12" s="42"/>
      <c r="E12" s="84"/>
      <c r="F12" s="84"/>
      <c r="J12" s="26"/>
      <c r="K12" s="29"/>
      <c r="L12" s="19"/>
      <c r="M12" s="26"/>
      <c r="N12" s="29"/>
      <c r="O12" s="19"/>
    </row>
    <row r="13" spans="1:16" x14ac:dyDescent="0.25">
      <c r="A13" s="66"/>
      <c r="C13" s="19"/>
      <c r="D13" s="42"/>
      <c r="E13" s="84"/>
      <c r="F13" s="84"/>
      <c r="J13" s="26"/>
      <c r="K13" s="29"/>
      <c r="L13" s="19"/>
      <c r="N13" s="29"/>
      <c r="O13" s="19"/>
    </row>
    <row r="14" spans="1:16" x14ac:dyDescent="0.25">
      <c r="C14" s="19"/>
      <c r="D14" s="42"/>
      <c r="E14" s="84"/>
      <c r="F14" s="84"/>
      <c r="J14" s="26"/>
      <c r="K14" s="29"/>
      <c r="L14" s="19"/>
      <c r="M14" s="26"/>
      <c r="N14" s="29"/>
      <c r="O14" s="19"/>
    </row>
    <row r="15" spans="1:16" x14ac:dyDescent="0.25">
      <c r="A15" s="64"/>
      <c r="C15" s="19"/>
      <c r="D15" s="42"/>
      <c r="E15" s="84"/>
      <c r="F15" s="84"/>
      <c r="J15" s="26"/>
      <c r="K15" s="29"/>
      <c r="L15" s="19"/>
      <c r="M15" s="26"/>
      <c r="N15" s="30"/>
    </row>
    <row r="16" spans="1:16" x14ac:dyDescent="0.25">
      <c r="C16" s="19"/>
      <c r="D16" s="42"/>
      <c r="E16" s="85"/>
      <c r="F16" s="85"/>
      <c r="J16" s="26"/>
      <c r="K16" s="29"/>
      <c r="L16" s="19"/>
      <c r="M16" s="26"/>
      <c r="N16" s="30"/>
    </row>
    <row r="17" spans="1:14" x14ac:dyDescent="0.25">
      <c r="C17" s="19"/>
      <c r="D17" s="42"/>
      <c r="E17" s="84"/>
      <c r="F17" s="84"/>
      <c r="J17" s="26"/>
      <c r="K17" s="29"/>
      <c r="L17" s="19"/>
      <c r="M17" s="26"/>
      <c r="N17" s="30"/>
    </row>
    <row r="18" spans="1:14" x14ac:dyDescent="0.25">
      <c r="C18" s="19"/>
      <c r="D18" s="42"/>
      <c r="E18" s="84"/>
      <c r="F18" s="84"/>
      <c r="J18" s="26"/>
      <c r="K18" s="30"/>
      <c r="M18" s="26"/>
      <c r="N18" s="30"/>
    </row>
    <row r="19" spans="1:14" x14ac:dyDescent="0.25">
      <c r="A19" s="67"/>
      <c r="C19" s="19"/>
      <c r="D19" s="42"/>
      <c r="E19" s="84"/>
      <c r="F19" s="84"/>
      <c r="J19" s="26"/>
      <c r="K19" s="30"/>
      <c r="M19" s="26"/>
      <c r="N19" s="30"/>
    </row>
    <row r="20" spans="1:14" x14ac:dyDescent="0.25">
      <c r="A20" s="66"/>
      <c r="C20" s="19"/>
      <c r="D20" s="42"/>
      <c r="E20" s="84"/>
      <c r="F20" s="84"/>
      <c r="J20" s="26"/>
      <c r="K20" s="30"/>
      <c r="M20" s="26"/>
    </row>
    <row r="21" spans="1:14" x14ac:dyDescent="0.25">
      <c r="A21" s="66"/>
      <c r="C21" s="19"/>
      <c r="D21" s="42"/>
      <c r="E21" s="84"/>
      <c r="F21" s="84"/>
      <c r="J21" s="26"/>
      <c r="K21" s="30"/>
      <c r="M21" s="26"/>
    </row>
    <row r="22" spans="1:14" x14ac:dyDescent="0.25">
      <c r="A22" s="66"/>
      <c r="C22" s="19"/>
      <c r="D22" s="42"/>
      <c r="E22" s="84"/>
      <c r="F22" s="84"/>
      <c r="K22" s="30"/>
    </row>
    <row r="23" spans="1:14" x14ac:dyDescent="0.25">
      <c r="A23" s="66"/>
      <c r="C23" s="19"/>
      <c r="D23" s="42"/>
      <c r="E23" s="84"/>
      <c r="F23" s="84"/>
    </row>
    <row r="24" spans="1:14" x14ac:dyDescent="0.25">
      <c r="A24" s="66"/>
      <c r="C24" s="19"/>
      <c r="D24" s="42"/>
      <c r="E24" s="84"/>
      <c r="F24" s="84"/>
    </row>
    <row r="25" spans="1:14" x14ac:dyDescent="0.25">
      <c r="A25" s="66"/>
      <c r="C25" s="19"/>
      <c r="D25" s="42"/>
      <c r="E25" s="84"/>
      <c r="F25" s="84"/>
    </row>
    <row r="26" spans="1:14" ht="15.75" thickBot="1" x14ac:dyDescent="0.3">
      <c r="A26" s="65"/>
      <c r="C26" s="19"/>
      <c r="E26" s="84"/>
      <c r="F26" s="84"/>
    </row>
    <row r="27" spans="1:14" ht="30" x14ac:dyDescent="0.25">
      <c r="A27" s="65"/>
      <c r="C27" s="19"/>
      <c r="G27" s="43" t="s">
        <v>45</v>
      </c>
      <c r="H27" s="44" t="s">
        <v>46</v>
      </c>
      <c r="J27" s="32" t="s">
        <v>40</v>
      </c>
      <c r="K27" s="26"/>
      <c r="L27" s="26"/>
      <c r="M27" s="32" t="s">
        <v>41</v>
      </c>
    </row>
    <row r="28" spans="1:14" ht="15.75" thickBot="1" x14ac:dyDescent="0.3">
      <c r="A28" s="65"/>
      <c r="C28" s="19"/>
      <c r="G28" s="68">
        <f>COUNTIF(G7:G27,"New Tag Required")</f>
        <v>0</v>
      </c>
      <c r="H28" s="69">
        <f>COUNTIF(H7:H27,"New Sign Required")</f>
        <v>0</v>
      </c>
      <c r="J28" s="70">
        <f>COUNTIF(J6:J27,"Installed")</f>
        <v>0</v>
      </c>
      <c r="K28" s="26"/>
      <c r="L28" s="26"/>
      <c r="M28" s="70">
        <f>COUNTIF(M6:M27,"Installed")</f>
        <v>0</v>
      </c>
    </row>
    <row r="29" spans="1:14" x14ac:dyDescent="0.25">
      <c r="A29" s="71"/>
      <c r="C29" s="19"/>
      <c r="F29" s="74"/>
    </row>
    <row r="30" spans="1:14" x14ac:dyDescent="0.25">
      <c r="A30" s="71"/>
      <c r="C30" s="19"/>
      <c r="F30" s="74"/>
    </row>
    <row r="31" spans="1:14" x14ac:dyDescent="0.25">
      <c r="A31" s="71"/>
      <c r="C31" s="19"/>
      <c r="F31" s="75"/>
    </row>
    <row r="32" spans="1:14" x14ac:dyDescent="0.25">
      <c r="A32" s="65"/>
      <c r="C32" s="19"/>
      <c r="F32" s="74"/>
    </row>
    <row r="33" spans="1:6" x14ac:dyDescent="0.25">
      <c r="A33" s="65"/>
      <c r="C33" s="19"/>
      <c r="F33" s="74"/>
    </row>
    <row r="34" spans="1:6" x14ac:dyDescent="0.25">
      <c r="A34" s="72"/>
      <c r="C34" s="19"/>
    </row>
    <row r="35" spans="1:6" x14ac:dyDescent="0.25">
      <c r="A35" s="72"/>
      <c r="C35" s="19"/>
    </row>
    <row r="36" spans="1:6" x14ac:dyDescent="0.25">
      <c r="A36" s="72"/>
      <c r="C36" s="19"/>
    </row>
    <row r="37" spans="1:6" x14ac:dyDescent="0.25">
      <c r="A37" s="72"/>
      <c r="C37" s="19"/>
    </row>
    <row r="38" spans="1:6" x14ac:dyDescent="0.25">
      <c r="A38" s="72"/>
      <c r="C38" s="19"/>
      <c r="F38" s="73"/>
    </row>
    <row r="39" spans="1:6" x14ac:dyDescent="0.25">
      <c r="A39" s="72"/>
      <c r="C39" s="19"/>
    </row>
    <row r="40" spans="1:6" x14ac:dyDescent="0.25">
      <c r="A40" s="72"/>
      <c r="C40" s="19"/>
    </row>
    <row r="41" spans="1:6" x14ac:dyDescent="0.25">
      <c r="A41" s="65"/>
      <c r="C41" s="19"/>
    </row>
    <row r="42" spans="1:6" x14ac:dyDescent="0.25">
      <c r="A42" s="65"/>
      <c r="C42" s="19"/>
    </row>
    <row r="43" spans="1:6" x14ac:dyDescent="0.25">
      <c r="C43" s="19"/>
    </row>
    <row r="44" spans="1:6" x14ac:dyDescent="0.25">
      <c r="C44" s="19"/>
    </row>
    <row r="45" spans="1:6" x14ac:dyDescent="0.25">
      <c r="C45" s="19"/>
    </row>
    <row r="46" spans="1:6" x14ac:dyDescent="0.25">
      <c r="C46" s="19"/>
    </row>
    <row r="47" spans="1:6" x14ac:dyDescent="0.25">
      <c r="C47" s="19"/>
    </row>
    <row r="48" spans="1:6" x14ac:dyDescent="0.25">
      <c r="C48" s="19"/>
    </row>
    <row r="49" spans="3:3" x14ac:dyDescent="0.25">
      <c r="C49" s="19"/>
    </row>
    <row r="50" spans="3:3" x14ac:dyDescent="0.25">
      <c r="C50" s="19"/>
    </row>
    <row r="51" spans="3:3" x14ac:dyDescent="0.25">
      <c r="C51" s="19"/>
    </row>
    <row r="52" spans="3:3" x14ac:dyDescent="0.25">
      <c r="C52" s="19"/>
    </row>
    <row r="53" spans="3:3" x14ac:dyDescent="0.25">
      <c r="C53" s="19"/>
    </row>
    <row r="54" spans="3:3" x14ac:dyDescent="0.25">
      <c r="C54" s="19"/>
    </row>
    <row r="55" spans="3:3" x14ac:dyDescent="0.25">
      <c r="C55" s="19"/>
    </row>
    <row r="56" spans="3:3" x14ac:dyDescent="0.25">
      <c r="C56" s="19"/>
    </row>
    <row r="57" spans="3:3" x14ac:dyDescent="0.25">
      <c r="C57" s="19"/>
    </row>
    <row r="58" spans="3:3" x14ac:dyDescent="0.25">
      <c r="C58" s="19"/>
    </row>
    <row r="59" spans="3:3" x14ac:dyDescent="0.25">
      <c r="C59" s="19"/>
    </row>
    <row r="60" spans="3:3" x14ac:dyDescent="0.25">
      <c r="C60" s="19"/>
    </row>
    <row r="61" spans="3:3" x14ac:dyDescent="0.25">
      <c r="C61" s="19"/>
    </row>
    <row r="62" spans="3:3" x14ac:dyDescent="0.25">
      <c r="C62" s="19"/>
    </row>
    <row r="63" spans="3:3" x14ac:dyDescent="0.25">
      <c r="C63" s="19"/>
    </row>
    <row r="64" spans="3:3" x14ac:dyDescent="0.25">
      <c r="C64" s="19"/>
    </row>
    <row r="65" spans="3:3" x14ac:dyDescent="0.25">
      <c r="C65" s="19"/>
    </row>
    <row r="66" spans="3:3" x14ac:dyDescent="0.25">
      <c r="C66" s="19"/>
    </row>
    <row r="67" spans="3:3" x14ac:dyDescent="0.25">
      <c r="C67" s="19"/>
    </row>
    <row r="68" spans="3:3" x14ac:dyDescent="0.25">
      <c r="C68" s="19"/>
    </row>
    <row r="69" spans="3:3" x14ac:dyDescent="0.25">
      <c r="C69" s="19"/>
    </row>
    <row r="70" spans="3:3" x14ac:dyDescent="0.25">
      <c r="C70" s="19"/>
    </row>
    <row r="187" spans="3:3" x14ac:dyDescent="0.25">
      <c r="C187" s="18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29:G40 G14:G25 G6:G12">
    <cfRule type="containsText" dxfId="71" priority="331" operator="containsText" text="New Tag Required">
      <formula>NOT(ISERROR(SEARCH("New Tag Required",G6)))</formula>
    </cfRule>
  </conditionalFormatting>
  <conditionalFormatting sqref="D14:D86 D6 D8:D12">
    <cfRule type="containsText" dxfId="70" priority="330" operator="containsText" text="Yes">
      <formula>NOT(ISERROR(SEARCH("Yes",D6)))</formula>
    </cfRule>
  </conditionalFormatting>
  <conditionalFormatting sqref="H29:H86 H187:H408 H14:H25 H9:H12 H6:H7">
    <cfRule type="containsText" dxfId="69" priority="318" operator="containsText" text="New Sign Required">
      <formula>NOT(ISERROR(SEARCH("New Sign Required",H6)))</formula>
    </cfRule>
  </conditionalFormatting>
  <conditionalFormatting sqref="G29:G86 G14:H25 G8:G9 G9:H12 G6:H7">
    <cfRule type="containsText" dxfId="68" priority="317" operator="containsText" text="Action Required">
      <formula>NOT(ISERROR(SEARCH("Action Required",G6)))</formula>
    </cfRule>
  </conditionalFormatting>
  <conditionalFormatting sqref="H29:H86">
    <cfRule type="containsText" dxfId="67" priority="316" operator="containsText" text="Action Required">
      <formula>NOT(ISERROR(SEARCH("Action Required",H29)))</formula>
    </cfRule>
  </conditionalFormatting>
  <conditionalFormatting sqref="G26">
    <cfRule type="containsText" dxfId="66" priority="258" operator="containsText" text="New Tag Required">
      <formula>NOT(ISERROR(SEARCH("New Tag Required",G26)))</formula>
    </cfRule>
  </conditionalFormatting>
  <conditionalFormatting sqref="H26">
    <cfRule type="containsText" dxfId="65" priority="256" operator="containsText" text="New Sign Required">
      <formula>NOT(ISERROR(SEARCH("New Sign Required",H26)))</formula>
    </cfRule>
  </conditionalFormatting>
  <conditionalFormatting sqref="G26">
    <cfRule type="containsText" dxfId="64" priority="255" operator="containsText" text="Action Required">
      <formula>NOT(ISERROR(SEARCH("Action Required",G26)))</formula>
    </cfRule>
  </conditionalFormatting>
  <conditionalFormatting sqref="H26">
    <cfRule type="containsText" dxfId="63" priority="254" operator="containsText" text="Action Required">
      <formula>NOT(ISERROR(SEARCH("Action Required",H26)))</formula>
    </cfRule>
  </conditionalFormatting>
  <conditionalFormatting sqref="D87:D186">
    <cfRule type="containsText" dxfId="62" priority="250" operator="containsText" text="Yes">
      <formula>NOT(ISERROR(SEARCH("Yes",D87)))</formula>
    </cfRule>
  </conditionalFormatting>
  <conditionalFormatting sqref="H87:H186">
    <cfRule type="containsText" dxfId="61" priority="249" operator="containsText" text="New Sign Required">
      <formula>NOT(ISERROR(SEARCH("New Sign Required",H87)))</formula>
    </cfRule>
  </conditionalFormatting>
  <conditionalFormatting sqref="G87:G186">
    <cfRule type="containsText" dxfId="60" priority="248" operator="containsText" text="Action Required">
      <formula>NOT(ISERROR(SEARCH("Action Required",G87)))</formula>
    </cfRule>
  </conditionalFormatting>
  <conditionalFormatting sqref="H87:H186">
    <cfRule type="containsText" dxfId="59" priority="247" operator="containsText" text="Action Required">
      <formula>NOT(ISERROR(SEARCH("Action Required",H87)))</formula>
    </cfRule>
  </conditionalFormatting>
  <conditionalFormatting sqref="J2:N2">
    <cfRule type="cellIs" dxfId="58" priority="224" operator="notEqual">
      <formula>0</formula>
    </cfRule>
  </conditionalFormatting>
  <conditionalFormatting sqref="J14:J21 J6 J8:J12">
    <cfRule type="cellIs" dxfId="57" priority="223" operator="equal">
      <formula>0</formula>
    </cfRule>
  </conditionalFormatting>
  <conditionalFormatting sqref="M14:M21 M6 M8:M12">
    <cfRule type="cellIs" dxfId="56" priority="222" operator="equal">
      <formula>0</formula>
    </cfRule>
  </conditionalFormatting>
  <conditionalFormatting sqref="M14:M21 J14:J21 M6 J6 J8:J12 M8:M12">
    <cfRule type="cellIs" dxfId="55" priority="219" operator="equal">
      <formula>"In Progress"</formula>
    </cfRule>
    <cfRule type="cellIs" dxfId="54" priority="220" operator="equal">
      <formula>"Log Issues"</formula>
    </cfRule>
    <cfRule type="cellIs" dxfId="53" priority="221" operator="equal">
      <formula>"N/A"</formula>
    </cfRule>
  </conditionalFormatting>
  <conditionalFormatting sqref="K10:L10 K6 K8:K9">
    <cfRule type="expression" dxfId="52" priority="218">
      <formula>$J6="Log Issues"</formula>
    </cfRule>
  </conditionalFormatting>
  <conditionalFormatting sqref="H14:H1048576 H9:H12 H1:H7">
    <cfRule type="containsText" dxfId="51" priority="211" operator="containsText" text="Remove Old Sign">
      <formula>NOT(ISERROR(SEARCH("Remove Old Sign",H1)))</formula>
    </cfRule>
    <cfRule type="containsText" dxfId="50" priority="212" operator="containsText" text="Move Sign to New Location">
      <formula>NOT(ISERROR(SEARCH("Move Sign to New Location",H1)))</formula>
    </cfRule>
  </conditionalFormatting>
  <conditionalFormatting sqref="G14:G1048576 G1:G12">
    <cfRule type="containsText" dxfId="49" priority="210" operator="containsText" text="Remove Old Tag">
      <formula>NOT(ISERROR(SEARCH("Remove Old Tag",G1)))</formula>
    </cfRule>
  </conditionalFormatting>
  <conditionalFormatting sqref="D9">
    <cfRule type="containsText" dxfId="48" priority="182" operator="containsText" text="Yes">
      <formula>NOT(ISERROR(SEARCH("Yes",D9)))</formula>
    </cfRule>
  </conditionalFormatting>
  <conditionalFormatting sqref="D10">
    <cfRule type="containsText" dxfId="47" priority="164" operator="containsText" text="Yes">
      <formula>NOT(ISERROR(SEARCH("Yes",D10)))</formula>
    </cfRule>
  </conditionalFormatting>
  <conditionalFormatting sqref="H9">
    <cfRule type="containsText" dxfId="46" priority="148" operator="containsText" text="New Tag Required">
      <formula>NOT(ISERROR(SEARCH("New Tag Required",H9)))</formula>
    </cfRule>
  </conditionalFormatting>
  <conditionalFormatting sqref="H9">
    <cfRule type="containsText" dxfId="45" priority="147" operator="containsText" text="Action Required">
      <formula>NOT(ISERROR(SEARCH("Action Required",H9)))</formula>
    </cfRule>
  </conditionalFormatting>
  <conditionalFormatting sqref="H9">
    <cfRule type="containsText" dxfId="44" priority="146" operator="containsText" text="New Tag Required">
      <formula>NOT(ISERROR(SEARCH("New Tag Required",H9)))</formula>
    </cfRule>
  </conditionalFormatting>
  <conditionalFormatting sqref="H9">
    <cfRule type="containsText" dxfId="43" priority="145" operator="containsText" text="Action Required">
      <formula>NOT(ISERROR(SEARCH("Action Required",H9)))</formula>
    </cfRule>
  </conditionalFormatting>
  <conditionalFormatting sqref="H9">
    <cfRule type="containsText" dxfId="42" priority="144" operator="containsText" text="Remove Old Tag">
      <formula>NOT(ISERROR(SEARCH("Remove Old Tag",H9)))</formula>
    </cfRule>
  </conditionalFormatting>
  <conditionalFormatting sqref="D8">
    <cfRule type="containsText" dxfId="41" priority="138" operator="containsText" text="Yes">
      <formula>NOT(ISERROR(SEARCH("Yes",D8)))</formula>
    </cfRule>
  </conditionalFormatting>
  <conditionalFormatting sqref="G8">
    <cfRule type="containsText" dxfId="40" priority="137" operator="containsText" text="New Tag Required">
      <formula>NOT(ISERROR(SEARCH("New Tag Required",G8)))</formula>
    </cfRule>
  </conditionalFormatting>
  <conditionalFormatting sqref="G8">
    <cfRule type="containsText" dxfId="39" priority="136" operator="containsText" text="Action Required">
      <formula>NOT(ISERROR(SEARCH("Action Required",G8)))</formula>
    </cfRule>
  </conditionalFormatting>
  <conditionalFormatting sqref="G8">
    <cfRule type="containsText" dxfId="38" priority="135" operator="containsText" text="New Tag Required">
      <formula>NOT(ISERROR(SEARCH("New Tag Required",G8)))</formula>
    </cfRule>
  </conditionalFormatting>
  <conditionalFormatting sqref="G8">
    <cfRule type="containsText" dxfId="37" priority="134" operator="containsText" text="Action Required">
      <formula>NOT(ISERROR(SEARCH("Action Required",G8)))</formula>
    </cfRule>
  </conditionalFormatting>
  <conditionalFormatting sqref="G8">
    <cfRule type="containsText" dxfId="36" priority="133" operator="containsText" text="Remove Old Tag">
      <formula>NOT(ISERROR(SEARCH("Remove Old Tag",G8)))</formula>
    </cfRule>
  </conditionalFormatting>
  <conditionalFormatting sqref="H8">
    <cfRule type="containsText" dxfId="35" priority="132" operator="containsText" text="New Tag Required">
      <formula>NOT(ISERROR(SEARCH("New Tag Required",H8)))</formula>
    </cfRule>
  </conditionalFormatting>
  <conditionalFormatting sqref="H8">
    <cfRule type="containsText" dxfId="34" priority="131" operator="containsText" text="Action Required">
      <formula>NOT(ISERROR(SEARCH("Action Required",H8)))</formula>
    </cfRule>
  </conditionalFormatting>
  <conditionalFormatting sqref="H8">
    <cfRule type="containsText" dxfId="33" priority="130" operator="containsText" text="New Tag Required">
      <formula>NOT(ISERROR(SEARCH("New Tag Required",H8)))</formula>
    </cfRule>
  </conditionalFormatting>
  <conditionalFormatting sqref="H8">
    <cfRule type="containsText" dxfId="32" priority="129" operator="containsText" text="Action Required">
      <formula>NOT(ISERROR(SEARCH("Action Required",H8)))</formula>
    </cfRule>
  </conditionalFormatting>
  <conditionalFormatting sqref="H8">
    <cfRule type="containsText" dxfId="31" priority="128" operator="containsText" text="Remove Old Tag">
      <formula>NOT(ISERROR(SEARCH("Remove Old Tag",H8)))</formula>
    </cfRule>
  </conditionalFormatting>
  <conditionalFormatting sqref="N6">
    <cfRule type="expression" dxfId="30" priority="335">
      <formula>$M8="Log Issues"</formula>
    </cfRule>
  </conditionalFormatting>
  <conditionalFormatting sqref="J8">
    <cfRule type="cellIs" dxfId="29" priority="87" operator="equal">
      <formula>0</formula>
    </cfRule>
  </conditionalFormatting>
  <conditionalFormatting sqref="M8">
    <cfRule type="cellIs" dxfId="28" priority="86" operator="equal">
      <formula>0</formula>
    </cfRule>
  </conditionalFormatting>
  <conditionalFormatting sqref="J8 M8">
    <cfRule type="cellIs" dxfId="27" priority="83" operator="equal">
      <formula>"In Progress"</formula>
    </cfRule>
    <cfRule type="cellIs" dxfId="26" priority="84" operator="equal">
      <formula>"Log Issues"</formula>
    </cfRule>
    <cfRule type="cellIs" dxfId="25" priority="85" operator="equal">
      <formula>"N/A"</formula>
    </cfRule>
  </conditionalFormatting>
  <conditionalFormatting sqref="H8">
    <cfRule type="containsText" dxfId="24" priority="73" operator="containsText" text="New Tag Required">
      <formula>NOT(ISERROR(SEARCH("New Tag Required",H8)))</formula>
    </cfRule>
  </conditionalFormatting>
  <conditionalFormatting sqref="H8">
    <cfRule type="containsText" dxfId="23" priority="72" operator="containsText" text="Action Required">
      <formula>NOT(ISERROR(SEARCH("Action Required",H8)))</formula>
    </cfRule>
  </conditionalFormatting>
  <conditionalFormatting sqref="H8">
    <cfRule type="containsText" dxfId="22" priority="71" operator="containsText" text="New Tag Required">
      <formula>NOT(ISERROR(SEARCH("New Tag Required",H8)))</formula>
    </cfRule>
  </conditionalFormatting>
  <conditionalFormatting sqref="H8">
    <cfRule type="containsText" dxfId="21" priority="70" operator="containsText" text="Action Required">
      <formula>NOT(ISERROR(SEARCH("Action Required",H8)))</formula>
    </cfRule>
  </conditionalFormatting>
  <conditionalFormatting sqref="H8">
    <cfRule type="containsText" dxfId="20" priority="69" operator="containsText" text="Remove Old Tag">
      <formula>NOT(ISERROR(SEARCH("Remove Old Tag",H8)))</formula>
    </cfRule>
  </conditionalFormatting>
  <conditionalFormatting sqref="G13">
    <cfRule type="containsText" dxfId="19" priority="15" operator="containsText" text="New Tag Required">
      <formula>NOT(ISERROR(SEARCH("New Tag Required",G13)))</formula>
    </cfRule>
  </conditionalFormatting>
  <conditionalFormatting sqref="D13">
    <cfRule type="containsText" dxfId="18" priority="14" operator="containsText" text="Yes">
      <formula>NOT(ISERROR(SEARCH("Yes",D13)))</formula>
    </cfRule>
  </conditionalFormatting>
  <conditionalFormatting sqref="H13">
    <cfRule type="containsText" dxfId="17" priority="13" operator="containsText" text="New Sign Required">
      <formula>NOT(ISERROR(SEARCH("New Sign Required",H13)))</formula>
    </cfRule>
  </conditionalFormatting>
  <conditionalFormatting sqref="G13:H13">
    <cfRule type="containsText" dxfId="16" priority="12" operator="containsText" text="Action Required">
      <formula>NOT(ISERROR(SEARCH("Action Required",G13)))</formula>
    </cfRule>
  </conditionalFormatting>
  <conditionalFormatting sqref="J13">
    <cfRule type="cellIs" dxfId="15" priority="11" operator="equal">
      <formula>0</formula>
    </cfRule>
  </conditionalFormatting>
  <conditionalFormatting sqref="J13">
    <cfRule type="cellIs" dxfId="14" priority="8" operator="equal">
      <formula>"In Progress"</formula>
    </cfRule>
    <cfRule type="cellIs" dxfId="13" priority="9" operator="equal">
      <formula>"Log Issues"</formula>
    </cfRule>
    <cfRule type="cellIs" dxfId="12" priority="10" operator="equal">
      <formula>"N/A"</formula>
    </cfRule>
  </conditionalFormatting>
  <conditionalFormatting sqref="H13">
    <cfRule type="containsText" dxfId="11" priority="6" operator="containsText" text="Remove Old Sign">
      <formula>NOT(ISERROR(SEARCH("Remove Old Sign",H13)))</formula>
    </cfRule>
    <cfRule type="containsText" dxfId="10" priority="7" operator="containsText" text="Move Sign to New Location">
      <formula>NOT(ISERROR(SEARCH("Move Sign to New Location",H13)))</formula>
    </cfRule>
  </conditionalFormatting>
  <conditionalFormatting sqref="G13">
    <cfRule type="containsText" dxfId="9" priority="5" operator="containsText" text="Remove Old Tag">
      <formula>NOT(ISERROR(SEARCH("Remove Old Tag",G13)))</formula>
    </cfRule>
  </conditionalFormatting>
  <conditionalFormatting sqref="D7">
    <cfRule type="containsText" dxfId="8" priority="3" operator="containsText" text="Yes">
      <formula>NOT(ISERROR(SEARCH("Yes",D7)))</formula>
    </cfRule>
  </conditionalFormatting>
  <conditionalFormatting sqref="N8">
    <cfRule type="expression" dxfId="7" priority="370">
      <formula>$M9="Log Issues"</formula>
    </cfRule>
  </conditionalFormatting>
  <conditionalFormatting sqref="N9">
    <cfRule type="expression" dxfId="6" priority="406">
      <formula>#REF!="Log Issues"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H26 H29:H186 H6:H7</xm:sqref>
        </x14:dataValidation>
        <x14:dataValidation type="list" allowBlank="1" showInputMessage="1" showErrorMessage="1">
          <x14:formula1>
            <xm:f>Lookup!$A$1:$A$4</xm:f>
          </x14:formula1>
          <xm:sqref>G26 G29:G186 G6:G7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C26:C186 C6:C9</xm:sqref>
        </x14:dataValidation>
        <x14:dataValidation type="list" allowBlank="1" showInputMessage="1" showErrorMessage="1">
          <x14:formula1>
            <xm:f>Lookup!$F$1:$F$8</xm:f>
          </x14:formula1>
          <xm:sqref>M14:M21 M6 M8:M12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C10:C25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 O8:O9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G8:H25</xm:sqref>
        </x14:dataValidation>
        <x14:dataValidation type="list" allowBlank="1" showInputMessage="1" showErrorMessage="1">
          <x14:formula1>
            <xm:f>Lookup!$F$1:$F$7</xm:f>
          </x14:formula1>
          <xm:sqref>J6 J8:J21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zoomScale="90" zoomScaleNormal="90" workbookViewId="0">
      <selection activeCell="G14" sqref="G14"/>
    </sheetView>
  </sheetViews>
  <sheetFormatPr defaultColWidth="9.140625" defaultRowHeight="15" x14ac:dyDescent="0.25"/>
  <cols>
    <col min="1" max="1" width="22.42578125" style="24" bestFit="1" customWidth="1"/>
    <col min="2" max="2" width="32.42578125" style="24" bestFit="1" customWidth="1"/>
    <col min="3" max="3" width="10.42578125" style="18" bestFit="1" customWidth="1"/>
    <col min="4" max="4" width="13.28515625" style="18" bestFit="1" customWidth="1"/>
    <col min="5" max="5" width="27" style="18" bestFit="1" customWidth="1"/>
    <col min="6" max="6" width="13.28515625" style="18" bestFit="1" customWidth="1"/>
    <col min="7" max="8" width="18.5703125" style="18" customWidth="1"/>
    <col min="9" max="10" width="26.85546875" style="19" customWidth="1"/>
    <col min="11" max="16384" width="9.140625" style="18"/>
  </cols>
  <sheetData>
    <row r="1" spans="1:10" x14ac:dyDescent="0.25">
      <c r="A1" s="16" t="s">
        <v>7</v>
      </c>
      <c r="B1" s="33" t="s">
        <v>77</v>
      </c>
      <c r="C1" s="17"/>
      <c r="D1" s="10" t="s">
        <v>10</v>
      </c>
      <c r="E1" s="34">
        <f>'KD Changes'!G1</f>
        <v>43697</v>
      </c>
    </row>
    <row r="2" spans="1:10" ht="15" customHeight="1" x14ac:dyDescent="0.25">
      <c r="A2" s="20" t="s">
        <v>8</v>
      </c>
      <c r="B2" s="21" t="str">
        <f>'KD Changes'!B2:C2</f>
        <v>Baseball Training Pavilion</v>
      </c>
      <c r="C2" s="22"/>
      <c r="D2" s="23" t="s">
        <v>12</v>
      </c>
      <c r="E2" s="35" t="str">
        <f>'KD Changes'!G2</f>
        <v>Sawyer Wilson</v>
      </c>
    </row>
    <row r="5" spans="1:10" s="13" customFormat="1" ht="24" customHeight="1" thickBot="1" x14ac:dyDescent="0.3">
      <c r="A5" s="11" t="s">
        <v>59</v>
      </c>
      <c r="B5" s="12" t="s">
        <v>60</v>
      </c>
      <c r="C5" s="12" t="s">
        <v>61</v>
      </c>
      <c r="D5" s="12" t="s">
        <v>62</v>
      </c>
      <c r="E5" s="12" t="s">
        <v>17</v>
      </c>
    </row>
    <row r="6" spans="1:10" ht="18" customHeight="1" thickTop="1" x14ac:dyDescent="0.25">
      <c r="A6" s="45" t="s">
        <v>87</v>
      </c>
      <c r="B6" s="46" t="s">
        <v>89</v>
      </c>
      <c r="C6" s="38" t="s">
        <v>63</v>
      </c>
      <c r="D6" s="80">
        <v>4764</v>
      </c>
      <c r="E6" s="18" t="s">
        <v>90</v>
      </c>
      <c r="G6" s="13"/>
      <c r="H6" s="13"/>
      <c r="I6" s="18"/>
      <c r="J6" s="18"/>
    </row>
    <row r="7" spans="1:10" ht="18" customHeight="1" x14ac:dyDescent="0.25">
      <c r="A7" s="45" t="s">
        <v>88</v>
      </c>
      <c r="B7" s="46" t="s">
        <v>86</v>
      </c>
      <c r="C7" s="38" t="s">
        <v>63</v>
      </c>
      <c r="D7" s="81">
        <v>4734</v>
      </c>
      <c r="E7" s="18" t="s">
        <v>91</v>
      </c>
      <c r="F7" s="25"/>
      <c r="G7" s="13"/>
      <c r="H7" s="13"/>
    </row>
    <row r="8" spans="1:10" ht="18" customHeight="1" x14ac:dyDescent="0.25">
      <c r="B8" s="37"/>
      <c r="C8" s="38"/>
      <c r="D8" s="82"/>
    </row>
    <row r="9" spans="1:10" ht="18" customHeight="1" x14ac:dyDescent="0.25">
      <c r="A9" s="45" t="s">
        <v>83</v>
      </c>
      <c r="B9" s="46" t="s">
        <v>84</v>
      </c>
      <c r="C9" s="38" t="s">
        <v>71</v>
      </c>
      <c r="D9" s="82">
        <v>0</v>
      </c>
      <c r="E9" s="18" t="s">
        <v>92</v>
      </c>
    </row>
    <row r="10" spans="1:10" ht="18" customHeight="1" x14ac:dyDescent="0.25">
      <c r="A10" s="45" t="s">
        <v>85</v>
      </c>
      <c r="B10" s="46" t="s">
        <v>86</v>
      </c>
      <c r="C10" s="38" t="s">
        <v>71</v>
      </c>
      <c r="D10" s="82">
        <v>0</v>
      </c>
      <c r="E10" s="18" t="s">
        <v>92</v>
      </c>
    </row>
    <row r="11" spans="1:10" ht="18" customHeight="1" x14ac:dyDescent="0.25">
      <c r="B11" s="37"/>
      <c r="C11" s="38"/>
      <c r="D11" s="82"/>
    </row>
    <row r="12" spans="1:10" ht="18" customHeight="1" x14ac:dyDescent="0.25">
      <c r="B12" s="37"/>
      <c r="C12" s="38"/>
      <c r="D12" s="82"/>
    </row>
    <row r="13" spans="1:10" ht="18" customHeight="1" x14ac:dyDescent="0.25">
      <c r="B13" s="37"/>
      <c r="C13" s="38"/>
      <c r="D13" s="82"/>
    </row>
    <row r="14" spans="1:10" ht="18" customHeight="1" x14ac:dyDescent="0.25">
      <c r="B14" s="37"/>
      <c r="C14" s="38"/>
      <c r="D14" s="82"/>
    </row>
    <row r="15" spans="1:10" ht="18" customHeight="1" x14ac:dyDescent="0.25">
      <c r="B15" s="37"/>
      <c r="C15" s="38"/>
      <c r="D15" s="82"/>
    </row>
    <row r="16" spans="1:10" ht="18" customHeight="1" x14ac:dyDescent="0.25">
      <c r="B16" s="37"/>
      <c r="C16" s="38"/>
      <c r="D16" s="82"/>
    </row>
    <row r="17" spans="2:4" ht="18" customHeight="1" x14ac:dyDescent="0.25">
      <c r="B17" s="37"/>
      <c r="C17" s="38"/>
      <c r="D17" s="82"/>
    </row>
    <row r="18" spans="2:4" ht="18" customHeight="1" x14ac:dyDescent="0.25">
      <c r="B18" s="37"/>
      <c r="C18" s="38"/>
      <c r="D18" s="82"/>
    </row>
    <row r="19" spans="2:4" ht="18" customHeight="1" x14ac:dyDescent="0.25">
      <c r="B19" s="37"/>
      <c r="C19" s="38"/>
    </row>
    <row r="20" spans="2:4" ht="18" customHeight="1" x14ac:dyDescent="0.25">
      <c r="B20" s="37"/>
      <c r="C20" s="38"/>
    </row>
    <row r="21" spans="2:4" ht="18" customHeight="1" x14ac:dyDescent="0.25">
      <c r="B21" s="37"/>
      <c r="C21" s="38"/>
    </row>
    <row r="22" spans="2:4" ht="18" customHeight="1" x14ac:dyDescent="0.25">
      <c r="B22" s="37"/>
      <c r="C22" s="38"/>
    </row>
    <row r="23" spans="2:4" ht="18" customHeight="1" x14ac:dyDescent="0.25">
      <c r="B23" s="37"/>
      <c r="C23" s="38"/>
    </row>
    <row r="24" spans="2:4" ht="18" customHeight="1" x14ac:dyDescent="0.25">
      <c r="B24" s="37"/>
      <c r="C24" s="38"/>
    </row>
    <row r="25" spans="2:4" ht="18" customHeight="1" x14ac:dyDescent="0.25">
      <c r="B25" s="37"/>
      <c r="C25" s="38"/>
    </row>
    <row r="26" spans="2:4" ht="18" customHeight="1" x14ac:dyDescent="0.25">
      <c r="B26" s="37"/>
      <c r="C26" s="38"/>
    </row>
    <row r="27" spans="2:4" ht="18" customHeight="1" x14ac:dyDescent="0.25">
      <c r="B27" s="37"/>
      <c r="C27" s="38"/>
    </row>
    <row r="28" spans="2:4" ht="18" customHeight="1" x14ac:dyDescent="0.25">
      <c r="B28" s="37"/>
      <c r="C28" s="38"/>
    </row>
    <row r="29" spans="2:4" ht="18" customHeight="1" x14ac:dyDescent="0.25">
      <c r="B29" s="37"/>
      <c r="C29" s="38"/>
    </row>
    <row r="30" spans="2:4" ht="18" customHeight="1" x14ac:dyDescent="0.25">
      <c r="B30" s="37"/>
      <c r="C30" s="38"/>
    </row>
    <row r="31" spans="2:4" ht="18" customHeight="1" x14ac:dyDescent="0.25">
      <c r="B31" s="37"/>
      <c r="C31" s="38"/>
    </row>
    <row r="32" spans="2:4" ht="18" customHeight="1" x14ac:dyDescent="0.25">
      <c r="B32" s="37"/>
      <c r="C32" s="38"/>
    </row>
    <row r="33" spans="2:3" ht="18" customHeight="1" x14ac:dyDescent="0.25">
      <c r="B33" s="37"/>
      <c r="C33" s="38"/>
    </row>
    <row r="34" spans="2:3" x14ac:dyDescent="0.25">
      <c r="B34" s="37"/>
      <c r="C34" s="38"/>
    </row>
    <row r="35" spans="2:3" x14ac:dyDescent="0.25">
      <c r="B35" s="37"/>
      <c r="C35" s="38"/>
    </row>
    <row r="36" spans="2:3" x14ac:dyDescent="0.25">
      <c r="B36" s="37"/>
      <c r="C36" s="38"/>
    </row>
    <row r="37" spans="2:3" x14ac:dyDescent="0.25">
      <c r="B37" s="37"/>
      <c r="C37" s="38"/>
    </row>
    <row r="38" spans="2:3" x14ac:dyDescent="0.25">
      <c r="B38" s="37"/>
      <c r="C38" s="38"/>
    </row>
    <row r="39" spans="2:3" x14ac:dyDescent="0.25">
      <c r="B39" s="37"/>
      <c r="C39" s="38"/>
    </row>
    <row r="40" spans="2:3" x14ac:dyDescent="0.25">
      <c r="B40" s="37"/>
      <c r="C40" s="38"/>
    </row>
    <row r="41" spans="2:3" x14ac:dyDescent="0.25">
      <c r="B41" s="37"/>
      <c r="C41" s="38"/>
    </row>
    <row r="42" spans="2:3" x14ac:dyDescent="0.25">
      <c r="B42" s="37"/>
      <c r="C42" s="38"/>
    </row>
    <row r="43" spans="2:3" x14ac:dyDescent="0.25">
      <c r="B43" s="37"/>
    </row>
    <row r="44" spans="2:3" x14ac:dyDescent="0.25">
      <c r="B44" s="37"/>
    </row>
    <row r="45" spans="2:3" x14ac:dyDescent="0.25">
      <c r="B45" s="37"/>
    </row>
    <row r="46" spans="2:3" x14ac:dyDescent="0.25">
      <c r="B46" s="37"/>
    </row>
    <row r="47" spans="2:3" x14ac:dyDescent="0.25">
      <c r="B47" s="37"/>
    </row>
    <row r="48" spans="2:3" x14ac:dyDescent="0.25">
      <c r="B48" s="37"/>
    </row>
    <row r="49" spans="2:2" x14ac:dyDescent="0.25">
      <c r="B49" s="37"/>
    </row>
    <row r="50" spans="2:2" x14ac:dyDescent="0.25">
      <c r="B50" s="37"/>
    </row>
    <row r="51" spans="2:2" x14ac:dyDescent="0.25">
      <c r="B51" s="37"/>
    </row>
    <row r="52" spans="2:2" x14ac:dyDescent="0.25">
      <c r="B52" s="37"/>
    </row>
    <row r="53" spans="2:2" x14ac:dyDescent="0.25">
      <c r="B53" s="37"/>
    </row>
    <row r="54" spans="2:2" x14ac:dyDescent="0.25">
      <c r="B54" s="37"/>
    </row>
    <row r="55" spans="2:2" x14ac:dyDescent="0.25">
      <c r="B55" s="37"/>
    </row>
    <row r="56" spans="2:2" x14ac:dyDescent="0.25">
      <c r="B56" s="37"/>
    </row>
    <row r="57" spans="2:2" x14ac:dyDescent="0.25">
      <c r="B57" s="37"/>
    </row>
    <row r="58" spans="2:2" x14ac:dyDescent="0.25">
      <c r="B58" s="37"/>
    </row>
    <row r="59" spans="2:2" x14ac:dyDescent="0.25">
      <c r="B59" s="37"/>
    </row>
    <row r="60" spans="2:2" x14ac:dyDescent="0.25">
      <c r="B60" s="37"/>
    </row>
    <row r="61" spans="2:2" x14ac:dyDescent="0.25">
      <c r="B61" s="37"/>
    </row>
    <row r="62" spans="2:2" x14ac:dyDescent="0.25">
      <c r="B62" s="37"/>
    </row>
    <row r="63" spans="2:2" x14ac:dyDescent="0.25">
      <c r="B63" s="37"/>
    </row>
    <row r="64" spans="2:2" x14ac:dyDescent="0.25">
      <c r="B64" s="37"/>
    </row>
    <row r="65" spans="2:2" x14ac:dyDescent="0.25">
      <c r="B65" s="37"/>
    </row>
    <row r="66" spans="2:2" x14ac:dyDescent="0.25">
      <c r="B66" s="37"/>
    </row>
    <row r="67" spans="2:2" x14ac:dyDescent="0.25">
      <c r="B67" s="37"/>
    </row>
    <row r="68" spans="2:2" x14ac:dyDescent="0.25">
      <c r="B68" s="37"/>
    </row>
    <row r="69" spans="2:2" x14ac:dyDescent="0.25">
      <c r="B69" s="37"/>
    </row>
    <row r="70" spans="2:2" x14ac:dyDescent="0.25">
      <c r="B70" s="37"/>
    </row>
    <row r="71" spans="2:2" x14ac:dyDescent="0.25">
      <c r="B71" s="37"/>
    </row>
    <row r="72" spans="2:2" x14ac:dyDescent="0.25">
      <c r="B72" s="37"/>
    </row>
    <row r="73" spans="2:2" x14ac:dyDescent="0.25">
      <c r="B73" s="37"/>
    </row>
    <row r="74" spans="2:2" x14ac:dyDescent="0.25">
      <c r="B74" s="37"/>
    </row>
    <row r="75" spans="2:2" x14ac:dyDescent="0.25">
      <c r="B75" s="37"/>
    </row>
    <row r="76" spans="2:2" x14ac:dyDescent="0.25">
      <c r="B76" s="37"/>
    </row>
    <row r="77" spans="2:2" x14ac:dyDescent="0.25">
      <c r="B77" s="37"/>
    </row>
    <row r="78" spans="2:2" x14ac:dyDescent="0.25">
      <c r="B78" s="37"/>
    </row>
    <row r="79" spans="2:2" x14ac:dyDescent="0.25">
      <c r="B79" s="37"/>
    </row>
    <row r="80" spans="2:2" x14ac:dyDescent="0.25">
      <c r="B80" s="37"/>
    </row>
    <row r="81" spans="2:2" x14ac:dyDescent="0.25">
      <c r="B81" s="37"/>
    </row>
    <row r="82" spans="2:2" x14ac:dyDescent="0.25">
      <c r="B82" s="37"/>
    </row>
    <row r="83" spans="2:2" x14ac:dyDescent="0.25">
      <c r="B83" s="37"/>
    </row>
    <row r="84" spans="2:2" x14ac:dyDescent="0.25">
      <c r="B84" s="37"/>
    </row>
    <row r="85" spans="2:2" x14ac:dyDescent="0.25">
      <c r="B85" s="37"/>
    </row>
    <row r="86" spans="2:2" x14ac:dyDescent="0.25">
      <c r="B86" s="37"/>
    </row>
    <row r="87" spans="2:2" x14ac:dyDescent="0.25">
      <c r="B87" s="37"/>
    </row>
    <row r="88" spans="2:2" x14ac:dyDescent="0.25">
      <c r="B88" s="37"/>
    </row>
    <row r="89" spans="2:2" x14ac:dyDescent="0.25">
      <c r="B89" s="37"/>
    </row>
    <row r="90" spans="2:2" x14ac:dyDescent="0.25">
      <c r="B90" s="37"/>
    </row>
    <row r="91" spans="2:2" x14ac:dyDescent="0.25">
      <c r="B91" s="37"/>
    </row>
    <row r="92" spans="2:2" x14ac:dyDescent="0.25">
      <c r="B92" s="37"/>
    </row>
    <row r="93" spans="2:2" x14ac:dyDescent="0.25">
      <c r="B93" s="37"/>
    </row>
    <row r="94" spans="2:2" x14ac:dyDescent="0.25">
      <c r="B94" s="37"/>
    </row>
    <row r="95" spans="2:2" x14ac:dyDescent="0.25">
      <c r="B95" s="37"/>
    </row>
    <row r="96" spans="2:2" x14ac:dyDescent="0.25">
      <c r="B96" s="37"/>
    </row>
    <row r="97" spans="2:2" x14ac:dyDescent="0.25">
      <c r="B97" s="37"/>
    </row>
    <row r="98" spans="2:2" x14ac:dyDescent="0.25">
      <c r="B98" s="37"/>
    </row>
    <row r="99" spans="2:2" x14ac:dyDescent="0.25">
      <c r="B99" s="37"/>
    </row>
    <row r="100" spans="2:2" x14ac:dyDescent="0.25">
      <c r="B100" s="37"/>
    </row>
    <row r="101" spans="2:2" x14ac:dyDescent="0.25">
      <c r="B101" s="37"/>
    </row>
    <row r="102" spans="2:2" x14ac:dyDescent="0.25">
      <c r="B102" s="37"/>
    </row>
    <row r="103" spans="2:2" x14ac:dyDescent="0.25">
      <c r="B103" s="37"/>
    </row>
    <row r="104" spans="2:2" x14ac:dyDescent="0.25">
      <c r="B104" s="37"/>
    </row>
    <row r="105" spans="2:2" x14ac:dyDescent="0.25">
      <c r="B105" s="37"/>
    </row>
    <row r="106" spans="2:2" x14ac:dyDescent="0.25">
      <c r="B106" s="37"/>
    </row>
    <row r="107" spans="2:2" x14ac:dyDescent="0.25">
      <c r="B107" s="37"/>
    </row>
    <row r="108" spans="2:2" x14ac:dyDescent="0.25">
      <c r="B108" s="37"/>
    </row>
    <row r="109" spans="2:2" x14ac:dyDescent="0.25">
      <c r="B109" s="37"/>
    </row>
    <row r="110" spans="2:2" x14ac:dyDescent="0.25">
      <c r="B110" s="37"/>
    </row>
    <row r="111" spans="2:2" x14ac:dyDescent="0.25">
      <c r="B111" s="37"/>
    </row>
  </sheetData>
  <sheetProtection insertRows="0" deleteRows="0" selectLockedCells="1"/>
  <conditionalFormatting sqref="D8:D14">
    <cfRule type="containsText" dxfId="5" priority="15" operator="containsText" text="Yes">
      <formula>NOT(ISERROR(SEARCH("Yes",D8)))</formula>
    </cfRule>
  </conditionalFormatting>
  <conditionalFormatting sqref="H8:H235">
    <cfRule type="containsText" dxfId="4" priority="14" operator="containsText" text="New Sign Required">
      <formula>NOT(ISERROR(SEARCH("New Sign Required",H8)))</formula>
    </cfRule>
  </conditionalFormatting>
  <conditionalFormatting sqref="G8:H14">
    <cfRule type="containsText" dxfId="3" priority="13" operator="containsText" text="Action Required">
      <formula>NOT(ISERROR(SEARCH("Action Required",G8)))</formula>
    </cfRule>
  </conditionalFormatting>
  <conditionalFormatting sqref="H1:H4 H8:H1048576 G5:G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8:G1048576 F5:F6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5:H218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G8:H14</xm:sqref>
        </x14:dataValidation>
        <x14:dataValidation type="list" allowBlank="1" showInputMessage="1" showErrorMessage="1">
          <x14:formula1>
            <xm:f>Lookup!$G$1:$G$7</xm:f>
          </x14:formula1>
          <xm:sqref>C6:C42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11" sqref="D11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C9" t="s">
        <v>81</v>
      </c>
      <c r="E9" s="7" t="s">
        <v>30</v>
      </c>
    </row>
    <row r="10" spans="1:7" s="1" customFormat="1" x14ac:dyDescent="0.25">
      <c r="E10" s="15" t="s">
        <v>48</v>
      </c>
    </row>
    <row r="11" spans="1:7" x14ac:dyDescent="0.25">
      <c r="E11" s="15" t="s">
        <v>32</v>
      </c>
    </row>
    <row r="12" spans="1:7" x14ac:dyDescent="0.25">
      <c r="E12" s="15" t="s">
        <v>20</v>
      </c>
    </row>
    <row r="13" spans="1:7" x14ac:dyDescent="0.25">
      <c r="E13" s="15" t="s">
        <v>24</v>
      </c>
    </row>
    <row r="14" spans="1:7" x14ac:dyDescent="0.25">
      <c r="E14" s="15" t="s">
        <v>51</v>
      </c>
    </row>
    <row r="15" spans="1:7" x14ac:dyDescent="0.25">
      <c r="E15" s="15" t="s">
        <v>49</v>
      </c>
    </row>
    <row r="16" spans="1:7" x14ac:dyDescent="0.25">
      <c r="E16" s="15" t="s">
        <v>22</v>
      </c>
    </row>
    <row r="17" spans="1:7" x14ac:dyDescent="0.25">
      <c r="E17" s="15" t="s">
        <v>26</v>
      </c>
    </row>
    <row r="18" spans="1:7" x14ac:dyDescent="0.25">
      <c r="E18" s="15" t="s">
        <v>23</v>
      </c>
    </row>
    <row r="19" spans="1:7" x14ac:dyDescent="0.25">
      <c r="E19" s="15" t="s">
        <v>25</v>
      </c>
    </row>
    <row r="20" spans="1:7" x14ac:dyDescent="0.25">
      <c r="A20" s="14"/>
      <c r="B20" s="14"/>
      <c r="C20" s="14"/>
      <c r="D20" s="14"/>
      <c r="E20" s="7"/>
      <c r="F20" s="14"/>
      <c r="G20" s="14"/>
    </row>
    <row r="21" spans="1:7" x14ac:dyDescent="0.25">
      <c r="A21" s="14"/>
      <c r="B21" s="14"/>
      <c r="C21" s="14"/>
      <c r="D21" s="14"/>
      <c r="F21" s="14"/>
      <c r="G21" s="14"/>
    </row>
    <row r="22" spans="1:7" x14ac:dyDescent="0.25">
      <c r="A22" s="14"/>
      <c r="B22" s="14"/>
      <c r="C22" s="14"/>
      <c r="D22" s="14"/>
      <c r="F22" s="14"/>
      <c r="G22" s="14"/>
    </row>
    <row r="23" spans="1:7" x14ac:dyDescent="0.25">
      <c r="A23" s="14"/>
      <c r="B23" s="14"/>
      <c r="C23" s="14"/>
      <c r="D23" s="14"/>
      <c r="F23" s="14"/>
      <c r="G23" s="14"/>
    </row>
    <row r="24" spans="1:7" x14ac:dyDescent="0.25">
      <c r="A24" s="14"/>
      <c r="B24" s="14"/>
      <c r="C24" s="14"/>
      <c r="D24" s="14"/>
      <c r="F24" s="14"/>
      <c r="G24" s="14"/>
    </row>
    <row r="25" spans="1:7" x14ac:dyDescent="0.25">
      <c r="A25" s="14"/>
      <c r="B25" s="14"/>
      <c r="C25" s="14"/>
      <c r="D25" s="14"/>
      <c r="F25" s="14"/>
      <c r="G25" s="14"/>
    </row>
    <row r="26" spans="1:7" x14ac:dyDescent="0.25">
      <c r="A26" s="14"/>
      <c r="B26" s="14"/>
      <c r="C26" s="14"/>
      <c r="D26" s="14"/>
      <c r="F26" s="14"/>
      <c r="G26" s="14"/>
    </row>
    <row r="27" spans="1:7" x14ac:dyDescent="0.25">
      <c r="A27" s="14"/>
      <c r="B27" s="14"/>
      <c r="C27" s="14"/>
      <c r="D27" s="14"/>
      <c r="F27" s="14"/>
      <c r="G27" s="14"/>
    </row>
    <row r="28" spans="1:7" x14ac:dyDescent="0.25">
      <c r="A28" s="14"/>
      <c r="B28" s="14"/>
      <c r="C28" s="14"/>
      <c r="D28" s="14"/>
      <c r="F28" s="14"/>
      <c r="G28" s="14"/>
    </row>
    <row r="29" spans="1:7" x14ac:dyDescent="0.25">
      <c r="A29" s="14"/>
      <c r="B29" s="14"/>
      <c r="C29" s="14"/>
      <c r="D29" s="14"/>
      <c r="F29" s="14"/>
      <c r="G29" s="14"/>
    </row>
    <row r="30" spans="1:7" x14ac:dyDescent="0.25">
      <c r="A30" s="14"/>
      <c r="B30" s="14"/>
      <c r="C30" s="14"/>
      <c r="D30" s="14"/>
      <c r="F30" s="14"/>
      <c r="G30" s="14"/>
    </row>
    <row r="31" spans="1:7" x14ac:dyDescent="0.25">
      <c r="A31" s="14"/>
      <c r="B31" s="14"/>
      <c r="C31" s="14"/>
      <c r="D31" s="14"/>
      <c r="F31" s="14"/>
      <c r="G31" s="14"/>
    </row>
    <row r="32" spans="1:7" x14ac:dyDescent="0.25">
      <c r="A32" s="14"/>
      <c r="B32" s="14"/>
      <c r="C32" s="14"/>
      <c r="D32" s="14"/>
      <c r="F32" s="14"/>
      <c r="G32" s="14"/>
    </row>
    <row r="33" spans="1:7" x14ac:dyDescent="0.25">
      <c r="A33" s="14"/>
      <c r="B33" s="14"/>
      <c r="C33" s="14"/>
      <c r="D33" s="14"/>
      <c r="F33" s="14"/>
      <c r="G33" s="14"/>
    </row>
    <row r="34" spans="1:7" x14ac:dyDescent="0.25">
      <c r="A34" s="14"/>
      <c r="B34" s="14"/>
      <c r="C34" s="14"/>
      <c r="D34" s="14"/>
      <c r="F34" s="14"/>
      <c r="G34" s="14"/>
    </row>
    <row r="35" spans="1:7" x14ac:dyDescent="0.25">
      <c r="A35" s="14"/>
      <c r="B35" s="14"/>
      <c r="C35" s="14"/>
      <c r="D35" s="14"/>
      <c r="F35" s="14"/>
      <c r="G35" s="14"/>
    </row>
    <row r="36" spans="1:7" x14ac:dyDescent="0.25">
      <c r="A36" s="14"/>
      <c r="B36" s="14"/>
      <c r="C36" s="14"/>
      <c r="D36" s="14"/>
      <c r="F36" s="14"/>
      <c r="G36" s="14"/>
    </row>
    <row r="37" spans="1:7" x14ac:dyDescent="0.25">
      <c r="A37" s="14"/>
      <c r="B37" s="14"/>
      <c r="C37" s="14"/>
      <c r="D37" s="14"/>
      <c r="F37" s="14"/>
      <c r="G37" s="14"/>
    </row>
    <row r="38" spans="1:7" x14ac:dyDescent="0.25">
      <c r="A38" s="14"/>
      <c r="B38" s="14"/>
      <c r="C38" s="14"/>
      <c r="D38" s="14"/>
      <c r="F38" s="14"/>
      <c r="G38" s="14"/>
    </row>
    <row r="39" spans="1:7" x14ac:dyDescent="0.25">
      <c r="A39" s="14"/>
      <c r="B39" s="14"/>
      <c r="C39" s="14"/>
      <c r="D39" s="14"/>
      <c r="F39" s="14"/>
      <c r="G39" s="14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9772</v>
      </c>
      <c r="B363" s="3" t="str">
        <f>VLOOKUP(A363,[4]UKBuilding_List!$A$1:$D$376,3,FALSE)</f>
        <v>1221 S. Broadway</v>
      </c>
      <c r="C363" s="1"/>
    </row>
    <row r="364" spans="1:3" x14ac:dyDescent="0.25">
      <c r="A364" s="2">
        <f>([4]UKBuilding_List!A364)</f>
        <v>9813</v>
      </c>
      <c r="B364" s="3" t="str">
        <f>VLOOKUP(A364,[4]UKBuilding_List!$A$1:$D$376,3,FALSE)</f>
        <v>Child Development Center of the Bluegrass, Inc.</v>
      </c>
      <c r="C364" s="1"/>
    </row>
    <row r="365" spans="1:3" x14ac:dyDescent="0.25">
      <c r="A365" s="2" t="str">
        <f>([4]UKBuilding_List!A365)</f>
        <v>9853</v>
      </c>
      <c r="B365" s="3" t="str">
        <f>VLOOKUP(A365,[4]UKBuilding_List!$A$1:$D$376,3,FALSE)</f>
        <v>Shriners Hospitals for Children Medical Center - Lexington</v>
      </c>
      <c r="C365" s="1"/>
    </row>
    <row r="366" spans="1:3" x14ac:dyDescent="0.25">
      <c r="A366" s="2" t="str">
        <f>([4]UKBuilding_List!A366)</f>
        <v>9854</v>
      </c>
      <c r="B366" s="3" t="str">
        <f>VLOOKUP(A366,[4]UKBuilding_List!$A$1:$D$376,3,FALSE)</f>
        <v>Anthropology Research Building</v>
      </c>
      <c r="C366" s="1"/>
    </row>
    <row r="367" spans="1:3" x14ac:dyDescent="0.25">
      <c r="A367" s="2" t="str">
        <f>([4]UKBuilding_List!A367)</f>
        <v>9861</v>
      </c>
      <c r="B367" s="3" t="str">
        <f>VLOOKUP(A367,[4]UKBuilding_List!$A$1:$D$376,3,FALSE)</f>
        <v>845 Angliana Ave</v>
      </c>
      <c r="C367" s="1"/>
    </row>
    <row r="368" spans="1:3" x14ac:dyDescent="0.25">
      <c r="A368" s="2" t="str">
        <f>([4]UKBuilding_List!A368)</f>
        <v>9873</v>
      </c>
      <c r="B368" s="3" t="str">
        <f>VLOOKUP(A368,[4]UKBuilding_List!$A$1:$D$376,3,FALSE)</f>
        <v>UKHC Midwife Clinic</v>
      </c>
      <c r="C368" s="1"/>
    </row>
    <row r="369" spans="1:3" x14ac:dyDescent="0.25">
      <c r="A369" s="2" t="str">
        <f>([4]UKBuilding_List!A369)</f>
        <v>9875</v>
      </c>
      <c r="B369" s="3" t="str">
        <f>VLOOKUP(A369,[4]UKBuilding_List!$A$1:$D$376,3,FALSE)</f>
        <v>Vaughan Warehouse and Office</v>
      </c>
      <c r="C369" s="1"/>
    </row>
    <row r="370" spans="1:3" x14ac:dyDescent="0.25">
      <c r="A370" s="2" t="str">
        <f>([4]UKBuilding_List!A370)</f>
        <v>9876</v>
      </c>
      <c r="B370" s="3" t="str">
        <f>VLOOKUP(A370,[4]UKBuilding_List!$A$1:$D$376,3,FALSE)</f>
        <v>Vaughan Warehouse #1</v>
      </c>
      <c r="C370" s="1"/>
    </row>
    <row r="371" spans="1:3" x14ac:dyDescent="0.25">
      <c r="A371" s="2" t="str">
        <f>([4]UKBuilding_List!A371)</f>
        <v>9877</v>
      </c>
      <c r="B371" s="3" t="str">
        <f>VLOOKUP(A371,[4]UKBuilding_List!$A$1:$D$376,3,FALSE)</f>
        <v>Vaughan Warehouse #2</v>
      </c>
      <c r="C371" s="1"/>
    </row>
    <row r="372" spans="1:3" x14ac:dyDescent="0.25">
      <c r="A372" s="2" t="str">
        <f>([4]UKBuilding_List!A372)</f>
        <v>9878</v>
      </c>
      <c r="B372" s="3" t="str">
        <f>VLOOKUP(A372,[4]UKBuilding_List!$A$1:$D$376,3,FALSE)</f>
        <v>Vaughan Warehouse #7</v>
      </c>
      <c r="C372" s="1"/>
    </row>
    <row r="373" spans="1:3" x14ac:dyDescent="0.25">
      <c r="A373" s="2" t="str">
        <f>([4]UKBuilding_List!A373)</f>
        <v>9879</v>
      </c>
      <c r="B373" s="3" t="str">
        <f>VLOOKUP(A373,[4]UKBuilding_List!$A$1:$D$376,3,FALSE)</f>
        <v>Vaughan Warehouse #3</v>
      </c>
      <c r="C373" s="1"/>
    </row>
    <row r="374" spans="1:3" x14ac:dyDescent="0.25">
      <c r="A374" s="2" t="str">
        <f>([4]UKBuilding_List!A374)</f>
        <v>9881</v>
      </c>
      <c r="B374" s="3" t="str">
        <f>VLOOKUP(A374,[4]UKBuilding_List!$A$1:$D$376,3,FALSE)</f>
        <v>Vaughan Warehouse #4</v>
      </c>
      <c r="C374" s="1"/>
    </row>
    <row r="375" spans="1:3" x14ac:dyDescent="0.25">
      <c r="A375" s="2" t="str">
        <f>([4]UKBuilding_List!A375)</f>
        <v>9882</v>
      </c>
      <c r="B375" s="3" t="str">
        <f>VLOOKUP(A375,[4]UKBuilding_List!$A$1:$D$376,3,FALSE)</f>
        <v>Vaughan Warehouse #5</v>
      </c>
      <c r="C375" s="1"/>
    </row>
    <row r="376" spans="1:3" x14ac:dyDescent="0.25">
      <c r="A376" s="2" t="str">
        <f>([4]UKBuilding_List!A376)</f>
        <v>9925</v>
      </c>
      <c r="B376" s="3" t="str">
        <f>VLOOKUP(A376,[4]UKBuilding_List!$A$1:$D$376,3,FALSE)</f>
        <v>Alpha Phi Sorority</v>
      </c>
      <c r="C376" s="1"/>
    </row>
    <row r="377" spans="1:3" x14ac:dyDescent="0.25">
      <c r="A377" s="2" t="str">
        <f>([4]UKBuilding_List!A377)</f>
        <v>9983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 xml:space="preserve"> 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2019-08-22T21:05:54Z</dcterms:modified>
</cp:coreProperties>
</file>