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  <c r="M8" i="1" l="1"/>
  <c r="M9" i="1"/>
  <c r="M10" i="1"/>
  <c r="M11" i="1"/>
  <c r="M12" i="1"/>
  <c r="M13" i="1"/>
  <c r="M14" i="1"/>
  <c r="M15" i="1"/>
  <c r="M16" i="1"/>
  <c r="M6" i="1"/>
  <c r="J8" i="1"/>
  <c r="J9" i="1"/>
  <c r="J10" i="1"/>
  <c r="J11" i="1"/>
  <c r="J12" i="1"/>
  <c r="J13" i="1"/>
  <c r="J14" i="1"/>
  <c r="J15" i="1"/>
  <c r="J16" i="1"/>
  <c r="J6" i="1"/>
  <c r="H19" i="1" l="1"/>
  <c r="G19" i="1"/>
  <c r="M19" i="1" l="1"/>
  <c r="K2" i="1" s="1"/>
  <c r="J19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<sst xmlns="http://schemas.openxmlformats.org/spreadsheetml/2006/main" count="83" uniqueCount="72">
  <si>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</si>
  <si>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</si>
  <si>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</si>
  <si>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</si>
  <si>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</si>
  <si>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</si>
  <si>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</si>
  <si>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</si>
  <si>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</si>
  <si>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</si>
  <si>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</si>
  <si>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</si>
  <si>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</si>
  <si>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</si>
  <si>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</si>
  <si>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</si>
  <si>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</si>
  <si>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</si>
  <si>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</si>
  <si>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</si>
  <si>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</si>
  <si>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</si>
  <si>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</si>
  <si>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</si>
  <si>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</si>
  <si>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</si>
  <si>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</si>
  <si>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</si>
  <si>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</si>
  <si>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</si>
  <si>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</si>
  <si>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</si>
  <si>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</si>
  <si>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</si>
  <si>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</si>
  <si>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</si>
  <si>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</si>
  <si>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</si>
  <si>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</si>
  <si>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</si>
  <si>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</si>
  <si>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</si>
  <si>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</si>
  <si>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</si>
  <si>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</si>
  <si>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</si>
  <si>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</si>
  <si>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</si>
  <si>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</si>
  <si>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</si>
  <si>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</si>
  <si>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</si>
  <si>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</si>
  <si>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</si>
  <si>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</si>
  <si>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</si>
  <si>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</si>
  <si>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</si>
  <si>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</si>
  <si>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</si>
  <si>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</si>
  <si>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</si>
  <si>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</si>
  <si>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</si>
  <si>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</si>
  <si>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</si>
  <si>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</si>
  <si>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0517</t>
  </si>
  <si>
    <t>Corridor was mislabeled</t>
  </si>
  <si>
    <t>01</t>
  </si>
  <si>
    <t>0100F</t>
  </si>
  <si>
    <t>Correction to Key Drawing:  0100F was missing (labeled as 0128)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</si>
</sst>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0223\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D11" sqref="D11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30.2851562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67</v>
      </c>
      <c r="C1" s="52"/>
      <c r="F1" s="18" t="s">
        <v>10</v>
      </c>
      <c r="G1" s="19">
        <v>41807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3" t="str">
        <f>VLOOKUP(B1,BuildingList!A:B,2,FALSE)</f>
        <v>College of Medicine Learning Center</v>
      </c>
      <c r="C2" s="53"/>
      <c r="F2" s="25" t="s">
        <v>12</v>
      </c>
      <c r="G2" s="26" t="s">
        <v>64</v>
      </c>
      <c r="J2" s="15">
        <f>G19-J19</f>
        <v>0</v>
      </c>
      <c r="K2" s="15">
        <f>H19-M19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0" t="s">
        <v>70</v>
      </c>
      <c r="B6" s="30" t="s">
        <v>69</v>
      </c>
      <c r="C6" s="11" t="s">
        <v>71</v>
      </c>
      <c r="D6" s="17" t="s">
        <v>6</v>
      </c>
      <c r="E6" s="35"/>
      <c r="F6" s="35"/>
      <c r="G6" s="35" t="s">
        <v>2</v>
      </c>
      <c r="H6" s="17" t="s">
        <v>2</v>
      </c>
      <c r="I6" s="11" t="s">
        <v>68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x14ac:dyDescent="0.25">
      <c r="A7" s="51"/>
      <c r="C7" s="11"/>
      <c r="E7" s="35"/>
      <c r="G7" s="35"/>
      <c r="J7" s="10"/>
      <c r="K7" s="36"/>
      <c r="L7" s="10"/>
      <c r="M7" s="10"/>
      <c r="N7" s="36"/>
      <c r="O7" s="10"/>
    </row>
    <row r="8" spans="1:16" ht="15" customHeight="1" x14ac:dyDescent="0.25">
      <c r="A8" s="37"/>
      <c r="C8" s="11"/>
      <c r="E8" s="35"/>
      <c r="F8" s="35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25">
      <c r="A9" s="38"/>
      <c r="C9" s="11"/>
      <c r="E9" s="35"/>
      <c r="F9" s="35"/>
      <c r="G9" s="35"/>
      <c r="J9" s="10" t="str">
        <f>IF(G9="No Change","N/A",IF(G9="New Tag Required",Lookup!F:F,IF(G9="Remove Old Tag",Lookup!F:F,IF(G9="N/A","N/A",""))))</f>
        <v/>
      </c>
      <c r="K9" s="40"/>
      <c r="M9" s="10" t="str">
        <f>IF(H9="No Change","N/A",IF(H9="New Tag Required",Lookup!F:F,IF(H9="Remove Old Sign",Lookup!F:F,IF(H9="N/A","N/A",""))))</f>
        <v/>
      </c>
      <c r="N9" s="40"/>
    </row>
    <row r="10" spans="1:16" x14ac:dyDescent="0.25">
      <c r="A10" s="38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40"/>
      <c r="M10" s="10" t="str">
        <f>IF(H10="No Change","N/A",IF(H10="New Tag Required",Lookup!F:F,IF(H10="Remove Old Sign",Lookup!F:F,IF(H10="N/A","N/A",""))))</f>
        <v/>
      </c>
      <c r="N10" s="40"/>
    </row>
    <row r="11" spans="1:16" x14ac:dyDescent="0.25">
      <c r="A11" s="37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40"/>
      <c r="M11" s="10" t="str">
        <f>IF(H11="No Change","N/A",IF(H11="New Tag Required",Lookup!F:F,IF(H11="Remove Old Sign",Lookup!F:F,IF(H11="N/A","N/A",""))))</f>
        <v/>
      </c>
      <c r="N11" s="40"/>
    </row>
    <row r="12" spans="1:16" x14ac:dyDescent="0.25">
      <c r="A12" s="37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37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7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25">
      <c r="A15" s="37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x14ac:dyDescent="0.25">
      <c r="A16" s="37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ht="15.75" thickBot="1" x14ac:dyDescent="0.3">
      <c r="A17" s="37"/>
      <c r="C17" s="11"/>
      <c r="E17" s="35"/>
      <c r="F17" s="35"/>
      <c r="G17" s="35"/>
      <c r="K17" s="40"/>
      <c r="N17" s="40"/>
    </row>
    <row r="18" spans="1:14" ht="45" x14ac:dyDescent="0.25">
      <c r="A18" s="37"/>
      <c r="C18" s="11"/>
      <c r="E18" s="35"/>
      <c r="F18" s="35"/>
      <c r="G18" s="41" t="s">
        <v>47</v>
      </c>
      <c r="H18" s="42" t="s">
        <v>48</v>
      </c>
      <c r="J18" s="43" t="s">
        <v>42</v>
      </c>
      <c r="K18" s="10"/>
      <c r="L18" s="10"/>
      <c r="M18" s="43" t="s">
        <v>43</v>
      </c>
    </row>
    <row r="19" spans="1:14" ht="15.75" thickBot="1" x14ac:dyDescent="0.3">
      <c r="A19" s="37"/>
      <c r="C19" s="11"/>
      <c r="E19" s="35"/>
      <c r="F19" s="35"/>
      <c r="G19" s="14">
        <f>COUNTIF(G6:G18,"New Tag Required")</f>
        <v>0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37"/>
      <c r="C20" s="11"/>
      <c r="E20" s="35"/>
      <c r="F20" s="35"/>
      <c r="G20" s="35"/>
    </row>
    <row r="21" spans="1:14" x14ac:dyDescent="0.25">
      <c r="A21" s="37"/>
      <c r="C21" s="11"/>
      <c r="E21" s="35"/>
      <c r="F21" s="35"/>
      <c r="G21" s="35"/>
    </row>
    <row r="22" spans="1:14" x14ac:dyDescent="0.25">
      <c r="A22" s="37"/>
      <c r="C22" s="11"/>
      <c r="E22" s="35"/>
      <c r="F22" s="35"/>
      <c r="G22" s="35"/>
    </row>
    <row r="23" spans="1:14" x14ac:dyDescent="0.25">
      <c r="A23" s="37"/>
      <c r="C23" s="11"/>
      <c r="E23" s="35"/>
      <c r="F23" s="35"/>
      <c r="G23" s="35"/>
    </row>
    <row r="24" spans="1:14" x14ac:dyDescent="0.25">
      <c r="A24" s="37"/>
      <c r="C24" s="11"/>
      <c r="E24" s="35"/>
      <c r="F24" s="35"/>
      <c r="G24" s="35"/>
    </row>
    <row r="25" spans="1:14" x14ac:dyDescent="0.25">
      <c r="A25" s="37"/>
      <c r="C25" s="11"/>
      <c r="E25" s="35"/>
      <c r="F25" s="35"/>
      <c r="G25" s="35"/>
    </row>
    <row r="26" spans="1:14" x14ac:dyDescent="0.25">
      <c r="A26" s="37"/>
      <c r="C26" s="11"/>
      <c r="E26" s="35"/>
      <c r="F26" s="35"/>
      <c r="G26" s="35"/>
    </row>
    <row r="27" spans="1:14" x14ac:dyDescent="0.25">
      <c r="A27" s="44"/>
      <c r="C27" s="11"/>
      <c r="E27" s="35"/>
      <c r="F27" s="45"/>
      <c r="G27" s="35"/>
    </row>
    <row r="28" spans="1:14" x14ac:dyDescent="0.25">
      <c r="A28" s="44"/>
      <c r="C28" s="11"/>
      <c r="E28" s="35"/>
      <c r="F28" s="45"/>
      <c r="G28" s="35"/>
    </row>
    <row r="29" spans="1:14" x14ac:dyDescent="0.25">
      <c r="A29" s="44"/>
      <c r="C29" s="11"/>
      <c r="E29" s="35"/>
      <c r="F29" s="46"/>
      <c r="G29" s="35"/>
    </row>
    <row r="30" spans="1:14" x14ac:dyDescent="0.25">
      <c r="A30" s="37"/>
      <c r="C30" s="11"/>
      <c r="E30" s="35"/>
      <c r="F30" s="45"/>
      <c r="G30" s="35"/>
    </row>
    <row r="31" spans="1:14" x14ac:dyDescent="0.25">
      <c r="A31" s="37"/>
      <c r="C31" s="11"/>
      <c r="E31" s="35"/>
      <c r="F31" s="45"/>
      <c r="G31" s="35"/>
    </row>
    <row r="32" spans="1:14" x14ac:dyDescent="0.25">
      <c r="A32" s="47"/>
      <c r="C32" s="11"/>
      <c r="E32" s="35"/>
      <c r="F32" s="35"/>
      <c r="G32" s="35"/>
    </row>
    <row r="33" spans="1:7" x14ac:dyDescent="0.25">
      <c r="A33" s="47"/>
      <c r="C33" s="11"/>
      <c r="E33" s="35"/>
      <c r="F33" s="35"/>
      <c r="G33" s="35"/>
    </row>
    <row r="34" spans="1:7" x14ac:dyDescent="0.25">
      <c r="A34" s="47"/>
      <c r="C34" s="11"/>
      <c r="E34" s="35"/>
      <c r="F34" s="35"/>
      <c r="G34" s="35"/>
    </row>
    <row r="35" spans="1:7" x14ac:dyDescent="0.25">
      <c r="A35" s="47"/>
      <c r="C35" s="11"/>
      <c r="E35" s="35"/>
      <c r="F35" s="35"/>
      <c r="G35" s="35"/>
    </row>
    <row r="36" spans="1:7" x14ac:dyDescent="0.25">
      <c r="A36" s="48"/>
      <c r="C36" s="11"/>
      <c r="E36" s="35"/>
      <c r="F36" s="39"/>
      <c r="G36" s="35"/>
    </row>
    <row r="37" spans="1:7" x14ac:dyDescent="0.25">
      <c r="A37" s="47"/>
      <c r="C37" s="11"/>
      <c r="E37" s="35"/>
      <c r="F37" s="35"/>
      <c r="G37" s="35"/>
    </row>
    <row r="38" spans="1:7" x14ac:dyDescent="0.25">
      <c r="A38" s="47"/>
      <c r="C38" s="11"/>
      <c r="E38" s="35"/>
      <c r="F38" s="35"/>
      <c r="G38" s="35"/>
    </row>
    <row r="39" spans="1:7" x14ac:dyDescent="0.25">
      <c r="A39" s="37"/>
      <c r="C39" s="11"/>
      <c r="E39" s="35"/>
      <c r="F39" s="35"/>
      <c r="G39" s="35"/>
    </row>
    <row r="40" spans="1:7" x14ac:dyDescent="0.25">
      <c r="A40" s="37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9:G17">
    <cfRule type="containsText" dxfId="45" priority="144" operator="containsText" text="New Tag Required">
      <formula>NOT(ISERROR(SEARCH("New Tag Required",G9)))</formula>
    </cfRule>
  </conditionalFormatting>
  <conditionalFormatting sqref="D6 D8:D84">
    <cfRule type="containsText" dxfId="44" priority="143" operator="containsText" text="Yes">
      <formula>NOT(ISERROR(SEARCH("Yes",D6)))</formula>
    </cfRule>
  </conditionalFormatting>
  <conditionalFormatting sqref="H24:H84 H185:H406 H9:H17">
    <cfRule type="containsText" dxfId="43" priority="131" operator="containsText" text="New Sign Required">
      <formula>NOT(ISERROR(SEARCH("New Sign Required",H9)))</formula>
    </cfRule>
  </conditionalFormatting>
  <conditionalFormatting sqref="G24:G84 G9:H17">
    <cfRule type="containsText" dxfId="42" priority="130" operator="containsText" text="Action Required">
      <formula>NOT(ISERROR(SEARCH("Action Required",G9)))</formula>
    </cfRule>
  </conditionalFormatting>
  <conditionalFormatting sqref="H24:H84">
    <cfRule type="containsText" dxfId="41" priority="129" operator="containsText" text="Action Required">
      <formula>NOT(ISERROR(SEARCH("Action Required",H24)))</formula>
    </cfRule>
  </conditionalFormatting>
  <conditionalFormatting sqref="G6 G20:G23">
    <cfRule type="containsText" dxfId="40" priority="71" operator="containsText" text="New Tag Required">
      <formula>NOT(ISERROR(SEARCH("New Tag Required",G6)))</formula>
    </cfRule>
  </conditionalFormatting>
  <conditionalFormatting sqref="H6 H20:H23">
    <cfRule type="containsText" dxfId="39" priority="69" operator="containsText" text="New Sign Required">
      <formula>NOT(ISERROR(SEARCH("New Sign Required",H6)))</formula>
    </cfRule>
  </conditionalFormatting>
  <conditionalFormatting sqref="G6 G20:G23">
    <cfRule type="containsText" dxfId="38" priority="68" operator="containsText" text="Action Required">
      <formula>NOT(ISERROR(SEARCH("Action Required",G6)))</formula>
    </cfRule>
  </conditionalFormatting>
  <conditionalFormatting sqref="H6 H20:H23">
    <cfRule type="containsText" dxfId="37" priority="67" operator="containsText" text="Action Required">
      <formula>NOT(ISERROR(SEARCH("Action Required",H6)))</formula>
    </cfRule>
  </conditionalFormatting>
  <conditionalFormatting sqref="G6">
    <cfRule type="containsText" dxfId="36" priority="66" operator="containsText" text="New Tag Required">
      <formula>NOT(ISERROR(SEARCH("New Tag Required",G6)))</formula>
    </cfRule>
  </conditionalFormatting>
  <conditionalFormatting sqref="D6">
    <cfRule type="containsText" dxfId="35" priority="65" operator="containsText" text="Yes">
      <formula>NOT(ISERROR(SEARCH("Yes",D6)))</formula>
    </cfRule>
  </conditionalFormatting>
  <conditionalFormatting sqref="G6">
    <cfRule type="containsText" dxfId="34" priority="64" operator="containsText" text="Action Required">
      <formula>NOT(ISERROR(SEARCH("Action Required",G6)))</formula>
    </cfRule>
  </conditionalFormatting>
  <conditionalFormatting sqref="D85:D184">
    <cfRule type="containsText" dxfId="33" priority="63" operator="containsText" text="Yes">
      <formula>NOT(ISERROR(SEARCH("Yes",D85)))</formula>
    </cfRule>
  </conditionalFormatting>
  <conditionalFormatting sqref="H85:H184">
    <cfRule type="containsText" dxfId="32" priority="62" operator="containsText" text="New Sign Required">
      <formula>NOT(ISERROR(SEARCH("New Sign Required",H85)))</formula>
    </cfRule>
  </conditionalFormatting>
  <conditionalFormatting sqref="G85:G184">
    <cfRule type="containsText" dxfId="31" priority="61" operator="containsText" text="Action Required">
      <formula>NOT(ISERROR(SEARCH("Action Required",G85)))</formula>
    </cfRule>
  </conditionalFormatting>
  <conditionalFormatting sqref="H85:H184">
    <cfRule type="containsText" dxfId="30" priority="60" operator="containsText" text="Action Required">
      <formula>NOT(ISERROR(SEARCH("Action Required",H85)))</formula>
    </cfRule>
  </conditionalFormatting>
  <conditionalFormatting sqref="G8">
    <cfRule type="containsText" dxfId="29" priority="41" operator="containsText" text="New Tag Required">
      <formula>NOT(ISERROR(SEARCH("New Tag Required",G8)))</formula>
    </cfRule>
  </conditionalFormatting>
  <conditionalFormatting sqref="H8">
    <cfRule type="containsText" dxfId="28" priority="40" operator="containsText" text="New Sign Required">
      <formula>NOT(ISERROR(SEARCH("New Sign Required",H8)))</formula>
    </cfRule>
  </conditionalFormatting>
  <conditionalFormatting sqref="G8">
    <cfRule type="containsText" dxfId="27" priority="39" operator="containsText" text="Action Required">
      <formula>NOT(ISERROR(SEARCH("Action Required",G8)))</formula>
    </cfRule>
  </conditionalFormatting>
  <conditionalFormatting sqref="H8">
    <cfRule type="containsText" dxfId="26" priority="38" operator="containsText" text="Action Required">
      <formula>NOT(ISERROR(SEARCH("Action Required",H8)))</formula>
    </cfRule>
  </conditionalFormatting>
  <conditionalFormatting sqref="J2:N2">
    <cfRule type="cellIs" dxfId="25" priority="37" operator="notEqual">
      <formula>0</formula>
    </cfRule>
  </conditionalFormatting>
  <conditionalFormatting sqref="J6 J8:J16">
    <cfRule type="cellIs" dxfId="24" priority="36" operator="equal">
      <formula>0</formula>
    </cfRule>
  </conditionalFormatting>
  <conditionalFormatting sqref="M6 M8:M16">
    <cfRule type="cellIs" dxfId="23" priority="35" operator="equal">
      <formula>0</formula>
    </cfRule>
  </conditionalFormatting>
  <conditionalFormatting sqref="J6 M6 M8:M16 J8:J16">
    <cfRule type="cellIs" dxfId="22" priority="32" operator="equal">
      <formula>"In Progress"</formula>
    </cfRule>
    <cfRule type="cellIs" dxfId="21" priority="33" operator="equal">
      <formula>"Log Issues"</formula>
    </cfRule>
    <cfRule type="cellIs" dxfId="20" priority="34" operator="equal">
      <formula>"N/A"</formula>
    </cfRule>
  </conditionalFormatting>
  <conditionalFormatting sqref="K6:L6 K8:L8">
    <cfRule type="expression" dxfId="19" priority="31">
      <formula>$J6="Log Issues"</formula>
    </cfRule>
  </conditionalFormatting>
  <conditionalFormatting sqref="N6 N8">
    <cfRule type="expression" dxfId="18" priority="30">
      <formula>$M6="Log Issues"</formula>
    </cfRule>
  </conditionalFormatting>
  <conditionalFormatting sqref="H1:H6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[1]Lookup!#REF!</xm:f>
          </x14:formula1>
          <xm:sqref>O6:O8</xm:sqref>
        </x14:dataValidation>
        <x14:dataValidation type="list" allowBlank="1" showInputMessage="1" showErrorMessage="1">
          <x14:formula1>
            <xm:f>Lookup!$F$1:$F$7</xm:f>
          </x14:formula1>
          <xm:sqref>J6 J8:J16</xm:sqref>
        </x14:dataValidation>
        <x14:dataValidation type="list" allowBlank="1" showInputMessage="1" showErrorMessage="1">
          <x14:formula1>
            <xm:f>Lookup!$F$1:$F$8</xm:f>
          </x14:formula1>
          <xm:sqref>M6 M8:M16</xm:sqref>
        </x14:dataValidation>
        <x14:dataValidation type="list" allowBlank="1" showInputMessage="1" showErrorMessage="1">
          <x14:formula1>
            <xm:f>[2]Lookup!#REF!</xm:f>
          </x14:formula1>
          <xm:sqref>M7 J7</xm:sqref>
        </x14:dataValidation>
        <x14:dataValidation type="list" allowBlank="1" showInputMessage="1">
          <x14:formula1>
            <xm:f>Lookup!$E$1:$E$18</xm:f>
          </x14:formula1>
          <xm:sqref>C6:C184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0" t="s">
        <v>50</v>
      </c>
    </row>
    <row r="10" spans="1:6" s="1" customFormat="1" ht="14.45" x14ac:dyDescent="0.3">
      <c r="E10" s="50" t="s">
        <v>33</v>
      </c>
    </row>
    <row r="11" spans="1:6" ht="14.45" x14ac:dyDescent="0.3">
      <c r="E11" s="50" t="s">
        <v>20</v>
      </c>
    </row>
    <row r="12" spans="1:6" ht="14.45" x14ac:dyDescent="0.3">
      <c r="E12" s="50" t="s">
        <v>24</v>
      </c>
    </row>
    <row r="13" spans="1:6" ht="14.45" x14ac:dyDescent="0.3">
      <c r="E13" s="50" t="s">
        <v>53</v>
      </c>
    </row>
    <row r="14" spans="1:6" ht="14.45" x14ac:dyDescent="0.3">
      <c r="E14" s="50" t="s">
        <v>51</v>
      </c>
    </row>
    <row r="15" spans="1:6" ht="14.45" x14ac:dyDescent="0.3">
      <c r="E15" s="50" t="s">
        <v>22</v>
      </c>
    </row>
    <row r="16" spans="1:6" ht="14.45" x14ac:dyDescent="0.3">
      <c r="E16" s="50" t="s">
        <v>26</v>
      </c>
    </row>
    <row r="17" spans="1:7" ht="14.45" x14ac:dyDescent="0.3">
      <c r="E17" s="50" t="s">
        <v>23</v>
      </c>
    </row>
    <row r="18" spans="1:7" ht="14.45" x14ac:dyDescent="0.3">
      <c r="E18" s="50" t="s">
        <v>25</v>
      </c>
    </row>
    <row r="19" spans="1:7" ht="14.45" x14ac:dyDescent="0.3">
      <c r="E19" s="7"/>
    </row>
    <row r="20" spans="1:7" ht="14.45" x14ac:dyDescent="0.3">
      <c r="A20" s="49"/>
      <c r="B20" s="49"/>
      <c r="C20" s="49"/>
      <c r="D20" s="49"/>
      <c r="F20" s="49"/>
      <c r="G20" s="49"/>
    </row>
    <row r="21" spans="1:7" ht="14.45" x14ac:dyDescent="0.3">
      <c r="A21" s="49"/>
      <c r="B21" s="49"/>
      <c r="C21" s="49"/>
      <c r="D21" s="49"/>
      <c r="F21" s="49"/>
      <c r="G21" s="49"/>
    </row>
    <row r="22" spans="1:7" ht="14.45" x14ac:dyDescent="0.3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25">
      <c r="A17" s="2" t="str">
        <f>([3]UKBuilding_List!A17)</f>
        <v>0017</v>
      </c>
      <c r="B17" s="3" t="str">
        <f>([3]UKBuilding_List!B17)</f>
        <v>Dickey Hall</v>
      </c>
    </row>
    <row r="18" spans="1:2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25">
      <c r="A27" s="2" t="str">
        <f>([3]UKBuilding_List!A27)</f>
        <v>0028</v>
      </c>
      <c r="B27" s="3" t="str">
        <f>([3]UKBuilding_List!B27)</f>
        <v>Barker Hall</v>
      </c>
    </row>
    <row r="28" spans="1:2" x14ac:dyDescent="0.25">
      <c r="A28" s="2" t="str">
        <f>([3]UKBuilding_List!A28)</f>
        <v>0029</v>
      </c>
      <c r="B28" s="3" t="str">
        <f>([3]UKBuilding_List!B28)</f>
        <v>Alumni Gym</v>
      </c>
    </row>
    <row r="29" spans="1:2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25">
      <c r="A34" s="2" t="str">
        <f>([3]UKBuilding_List!A34)</f>
        <v>0035</v>
      </c>
      <c r="B34" s="3" t="str">
        <f>([3]UKBuilding_List!B34)</f>
        <v>Miller Hall</v>
      </c>
    </row>
    <row r="35" spans="1:2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x14ac:dyDescent="0.25">
      <c r="A36" s="2" t="str">
        <f>([3]UKBuilding_List!A36)</f>
        <v>0037</v>
      </c>
      <c r="B36" s="3" t="str">
        <f>([3]UKBuilding_List!B36)</f>
        <v>109 State St</v>
      </c>
    </row>
    <row r="37" spans="1:2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25">
      <c r="A39" s="2" t="str">
        <f>([3]UKBuilding_List!A39)</f>
        <v>0040</v>
      </c>
      <c r="B39" s="3" t="str">
        <f>([3]UKBuilding_List!B39)</f>
        <v>Maxwell Place</v>
      </c>
    </row>
    <row r="40" spans="1:2" x14ac:dyDescent="0.25">
      <c r="A40" s="2" t="str">
        <f>([3]UKBuilding_List!A40)</f>
        <v>0041</v>
      </c>
      <c r="B40" s="3" t="str">
        <f>([3]UKBuilding_List!B40)</f>
        <v>Pence Hall</v>
      </c>
    </row>
    <row r="41" spans="1:2" x14ac:dyDescent="0.25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25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25">
      <c r="A43" s="2" t="str">
        <f>([3]UKBuilding_List!A43)</f>
        <v>0044</v>
      </c>
      <c r="B43" s="3" t="str">
        <f>([3]UKBuilding_List!B43)</f>
        <v>Kastle Hall</v>
      </c>
    </row>
    <row r="44" spans="1:2" x14ac:dyDescent="0.25">
      <c r="A44" s="2" t="str">
        <f>([3]UKBuilding_List!A44)</f>
        <v>0045</v>
      </c>
      <c r="B44" s="3" t="str">
        <f>([3]UKBuilding_List!B44)</f>
        <v>McVey Hall</v>
      </c>
    </row>
    <row r="45" spans="1:2" x14ac:dyDescent="0.25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25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25">
      <c r="A47" s="2" t="str">
        <f>([3]UKBuilding_List!A47)</f>
        <v>0048</v>
      </c>
      <c r="B47" s="3" t="str">
        <f>([3]UKBuilding_List!B47)</f>
        <v>Law Building</v>
      </c>
    </row>
    <row r="48" spans="1:2" x14ac:dyDescent="0.25">
      <c r="A48" s="2" t="str">
        <f>([3]UKBuilding_List!A48)</f>
        <v>0049</v>
      </c>
      <c r="B48" s="3" t="str">
        <f>([3]UKBuilding_List!B48)</f>
        <v>Memorial Hall</v>
      </c>
    </row>
    <row r="49" spans="1:2" x14ac:dyDescent="0.25">
      <c r="A49" s="2" t="str">
        <f>([3]UKBuilding_List!A49)</f>
        <v>0050</v>
      </c>
      <c r="B49" s="3" t="str">
        <f>([3]UKBuilding_List!B49)</f>
        <v>Erikson Hall</v>
      </c>
    </row>
    <row r="50" spans="1:2" x14ac:dyDescent="0.25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25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25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25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25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25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25">
      <c r="A56" s="2" t="str">
        <f>([3]UKBuilding_List!A56)</f>
        <v>0057</v>
      </c>
      <c r="B56" s="3" t="str">
        <f>([3]UKBuilding_List!B56)</f>
        <v>Kinkead Hall</v>
      </c>
    </row>
    <row r="57" spans="1:2" x14ac:dyDescent="0.25">
      <c r="A57" s="2" t="str">
        <f>([3]UKBuilding_List!A57)</f>
        <v>0058</v>
      </c>
      <c r="B57" s="3" t="str">
        <f>([3]UKBuilding_List!B57)</f>
        <v>Bradley Hall</v>
      </c>
    </row>
    <row r="58" spans="1:2" x14ac:dyDescent="0.25">
      <c r="A58" s="2" t="str">
        <f>([3]UKBuilding_List!A58)</f>
        <v>0059</v>
      </c>
      <c r="B58" s="3" t="str">
        <f>([3]UKBuilding_List!B58)</f>
        <v>Bowman Hall</v>
      </c>
    </row>
    <row r="59" spans="1:2" x14ac:dyDescent="0.25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25">
      <c r="A60" s="2" t="str">
        <f>([3]UKBuilding_List!A60)</f>
        <v>0064</v>
      </c>
      <c r="B60" s="3" t="str">
        <f>([3]UKBuilding_List!B60)</f>
        <v>Scovell Hall</v>
      </c>
    </row>
    <row r="61" spans="1:2" x14ac:dyDescent="0.25">
      <c r="A61" s="2" t="str">
        <f>([3]UKBuilding_List!A61)</f>
        <v>0065</v>
      </c>
      <c r="B61" s="3" t="str">
        <f>([3]UKBuilding_List!B61)</f>
        <v>Small Animal Lab</v>
      </c>
    </row>
    <row r="62" spans="1:2" x14ac:dyDescent="0.25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25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25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25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25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25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25">
      <c r="A68" s="2" t="str">
        <f>([3]UKBuilding_List!A68)</f>
        <v>0072</v>
      </c>
      <c r="B68" s="3" t="str">
        <f>([3]UKBuilding_List!B68)</f>
        <v>Donovan Hall</v>
      </c>
    </row>
    <row r="69" spans="1:2" x14ac:dyDescent="0.25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25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25">
      <c r="A71" s="2" t="str">
        <f>([3]UKBuilding_List!A71)</f>
        <v>0075</v>
      </c>
      <c r="B71" s="3" t="str">
        <f>([3]UKBuilding_List!B71)</f>
        <v>Kelley Hall</v>
      </c>
    </row>
    <row r="72" spans="1:2" x14ac:dyDescent="0.25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25">
      <c r="A73" s="2" t="str">
        <f>([3]UKBuilding_List!A73)</f>
        <v>0077</v>
      </c>
      <c r="B73" s="3" t="str">
        <f>([3]UKBuilding_List!B73)</f>
        <v>653 Maxwelton Ct</v>
      </c>
    </row>
    <row r="74" spans="1:2" x14ac:dyDescent="0.25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25">
      <c r="A75" s="2" t="str">
        <f>([3]UKBuilding_List!A75)</f>
        <v>0079</v>
      </c>
      <c r="B75" s="3" t="str">
        <f>([3]UKBuilding_List!B75)</f>
        <v>Central Hall II</v>
      </c>
    </row>
    <row r="76" spans="1:2" x14ac:dyDescent="0.25">
      <c r="A76" s="2" t="str">
        <f>([3]UKBuilding_List!A76)</f>
        <v>0080</v>
      </c>
      <c r="B76" s="3" t="str">
        <f>([3]UKBuilding_List!B76)</f>
        <v>Central Hall I</v>
      </c>
    </row>
    <row r="77" spans="1:2" x14ac:dyDescent="0.25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25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25">
      <c r="A79" s="2" t="str">
        <f>([3]UKBuilding_List!A79)</f>
        <v>0083</v>
      </c>
      <c r="B79" s="3" t="str">
        <f>([3]UKBuilding_List!B79)</f>
        <v>453 Columbia</v>
      </c>
    </row>
    <row r="80" spans="1:2" x14ac:dyDescent="0.25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25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25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25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25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25">
      <c r="A85" s="2" t="str">
        <f>([3]UKBuilding_List!A85)</f>
        <v>0089</v>
      </c>
      <c r="B85" s="3" t="str">
        <f>([3]UKBuilding_List!B85)</f>
        <v>Cooling Plant #1</v>
      </c>
    </row>
    <row r="86" spans="1:2" x14ac:dyDescent="0.25">
      <c r="A86" s="2" t="str">
        <f>([3]UKBuilding_List!A86)</f>
        <v>0090</v>
      </c>
      <c r="B86" s="3" t="str">
        <f>([3]UKBuilding_List!B86)</f>
        <v>University Lofts</v>
      </c>
    </row>
    <row r="87" spans="1:2" x14ac:dyDescent="0.25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25">
      <c r="A88" s="2" t="str">
        <f>([3]UKBuilding_List!A88)</f>
        <v>0092</v>
      </c>
      <c r="B88" s="3" t="str">
        <f>([3]UKBuilding_List!B88)</f>
        <v>Seed House</v>
      </c>
    </row>
    <row r="89" spans="1:2" x14ac:dyDescent="0.25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25">
      <c r="A90" s="2" t="str">
        <f>([3]UKBuilding_List!A90)</f>
        <v>0094</v>
      </c>
      <c r="B90" s="3" t="str">
        <f>([3]UKBuilding_List!B90)</f>
        <v>Cooper House</v>
      </c>
    </row>
    <row r="91" spans="1:2" x14ac:dyDescent="0.25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25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25">
      <c r="A93" s="2" t="str">
        <f>([3]UKBuilding_List!A93)</f>
        <v>0097</v>
      </c>
      <c r="B93" s="3" t="str">
        <f>([3]UKBuilding_List!B93)</f>
        <v>E. S. Good Barn</v>
      </c>
    </row>
    <row r="94" spans="1:2" x14ac:dyDescent="0.25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25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25">
      <c r="A96" s="2" t="str">
        <f>([3]UKBuilding_List!A96)</f>
        <v>0100</v>
      </c>
      <c r="B96" s="3" t="str">
        <f>([3]UKBuilding_List!B96)</f>
        <v>Haggin Hall</v>
      </c>
    </row>
    <row r="97" spans="1:2" x14ac:dyDescent="0.25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25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25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25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25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25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25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25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25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25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25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25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25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25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25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25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25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25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25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25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25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25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25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25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25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25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25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25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25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25">
      <c r="A126" s="2" t="str">
        <f>([3]UKBuilding_List!A126)</f>
        <v>0143</v>
      </c>
      <c r="B126" s="3" t="str">
        <f>([3]UKBuilding_List!B126)</f>
        <v>Blanding II</v>
      </c>
    </row>
    <row r="127" spans="1:2" x14ac:dyDescent="0.25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25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25">
      <c r="A129" s="2" t="str">
        <f>([3]UKBuilding_List!A129)</f>
        <v>0146</v>
      </c>
      <c r="B129" s="3" t="str">
        <f>([3]UKBuilding_List!B129)</f>
        <v>Blanding IV</v>
      </c>
    </row>
    <row r="130" spans="1:2" x14ac:dyDescent="0.25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25">
      <c r="A131" s="2" t="str">
        <f>([3]UKBuilding_List!A131)</f>
        <v>0148</v>
      </c>
      <c r="B131" s="3" t="str">
        <f>([3]UKBuilding_List!B131)</f>
        <v>Kirwan IV</v>
      </c>
    </row>
    <row r="132" spans="1:2" x14ac:dyDescent="0.25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25">
      <c r="A133" s="2" t="str">
        <f>([3]UKBuilding_List!A133)</f>
        <v>0150</v>
      </c>
      <c r="B133" s="3" t="str">
        <f>([3]UKBuilding_List!B133)</f>
        <v>Kirwan III</v>
      </c>
    </row>
    <row r="134" spans="1:2" x14ac:dyDescent="0.25">
      <c r="A134" s="2" t="str">
        <f>([3]UKBuilding_List!A134)</f>
        <v>0151</v>
      </c>
      <c r="B134" s="3" t="str">
        <f>([3]UKBuilding_List!B134)</f>
        <v>Kirwan II</v>
      </c>
    </row>
    <row r="135" spans="1:2" x14ac:dyDescent="0.25">
      <c r="A135" s="2" t="str">
        <f>([3]UKBuilding_List!A135)</f>
        <v>0152</v>
      </c>
      <c r="B135" s="3" t="str">
        <f>([3]UKBuilding_List!B135)</f>
        <v>Kirwan I</v>
      </c>
    </row>
    <row r="136" spans="1:2" x14ac:dyDescent="0.25">
      <c r="A136" s="2" t="str">
        <f>([3]UKBuilding_List!A136)</f>
        <v>0153</v>
      </c>
      <c r="B136" s="3" t="str">
        <f>([3]UKBuilding_List!B136)</f>
        <v>Blanding I</v>
      </c>
    </row>
    <row r="137" spans="1:2" x14ac:dyDescent="0.25">
      <c r="A137" s="2" t="str">
        <f>([3]UKBuilding_List!A137)</f>
        <v>0154</v>
      </c>
      <c r="B137" s="3" t="str">
        <f>([3]UKBuilding_List!B137)</f>
        <v>Head House</v>
      </c>
    </row>
    <row r="138" spans="1:2" x14ac:dyDescent="0.25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25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25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25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25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25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25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25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25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25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25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25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25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25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25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25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25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25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25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25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25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25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25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25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25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25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25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25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25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25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25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25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25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25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25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25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25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25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25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25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25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25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25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25">
      <c r="A181" s="2" t="str">
        <f>([3]UKBuilding_List!A181)</f>
        <v>0205</v>
      </c>
      <c r="B181" s="3" t="str">
        <f>([3]UKBuilding_List!B181)</f>
        <v>Phi Mu</v>
      </c>
    </row>
    <row r="182" spans="1:2" x14ac:dyDescent="0.25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25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25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25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25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25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25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25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25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25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25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25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25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25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25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25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25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25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25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25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25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25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25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25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25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25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25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25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25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25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25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25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25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25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25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25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25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25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25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25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25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25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25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25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25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25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25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25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25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25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25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25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25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25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25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25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25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25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25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25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25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25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25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25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25">
      <c r="A246" s="2" t="str">
        <f>([3]UKBuilding_List!A246)</f>
        <v>0286</v>
      </c>
      <c r="B246" s="3" t="str">
        <f>([3]UKBuilding_List!B246)</f>
        <v>ASTeCC</v>
      </c>
    </row>
    <row r="247" spans="1:2" x14ac:dyDescent="0.25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25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25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25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25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25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25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25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25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25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25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25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25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25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25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25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25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25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25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25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25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25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25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25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25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25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25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25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25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25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25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25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25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25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25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25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25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25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25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25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25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25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25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25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25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25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25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25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25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25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25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25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25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25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25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25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25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25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25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25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25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25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25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25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25">
      <c r="A311" s="2" t="str">
        <f>([3]UKBuilding_List!A311)</f>
        <v>0442</v>
      </c>
      <c r="B311" s="3" t="str">
        <f>([3]UKBuilding_List!B311)</f>
        <v>Ligon House</v>
      </c>
    </row>
    <row r="312" spans="1:2" x14ac:dyDescent="0.25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25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25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25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25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25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25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25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25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25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25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25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25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25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25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25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25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25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25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25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25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25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25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25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25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25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25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25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25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25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25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25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25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25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25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25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25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25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25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25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25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25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25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25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25">
      <c r="A356" s="2" t="str">
        <f>([3]UKBuilding_List!A356)</f>
        <v>0602</v>
      </c>
      <c r="B356" s="3" t="str">
        <f>([3]UKBuilding_List!B356)</f>
        <v>Pavilion A</v>
      </c>
    </row>
    <row r="357" spans="1:2" x14ac:dyDescent="0.25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25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25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25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25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25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25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25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25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25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25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25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25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25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25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25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25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25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25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25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25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25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25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25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25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25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25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25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25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25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25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25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25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25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25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25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25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25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25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25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25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25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25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25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25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25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25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25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25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25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25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25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25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25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25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25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25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25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25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25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25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25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25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25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25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25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25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25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25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25">
      <c r="A448" s="2">
        <f>([3]UKBuilding_List!A448)</f>
        <v>0</v>
      </c>
      <c r="B448" s="3">
        <f>([3]UKBuilding_List!B448)</f>
        <v>0</v>
      </c>
    </row>
    <row r="449" spans="1:2" x14ac:dyDescent="0.25">
      <c r="A449" s="2">
        <f>([3]UKBuilding_List!A449)</f>
        <v>0</v>
      </c>
      <c r="B449" s="3">
        <f>([3]UKBuilding_List!B449)</f>
        <v>0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2014-06-20T13:01:04Z</dcterms:modified>
</cp:coreProperties>
</file>