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0" yWindow="67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Changes'!$A$1:$I$15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M7" i="1"/>
  <c r="M8" i="1"/>
  <c r="M9" i="1"/>
  <c r="M10" i="1"/>
  <c r="M11" i="1"/>
  <c r="M12" i="1"/>
  <c r="M13" i="1"/>
  <c r="M14" i="1"/>
  <c r="M15" i="1"/>
  <c r="M16" i="1"/>
  <c r="M17" i="1"/>
  <c r="J7" i="1"/>
  <c r="J8" i="1"/>
  <c r="J9" i="1"/>
  <c r="J10" i="1"/>
  <c r="J11" i="1"/>
  <c r="J12" i="1"/>
  <c r="J13" i="1"/>
  <c r="J14" i="1"/>
  <c r="J15" i="1"/>
  <c r="J16" i="1"/>
  <c r="J17" i="1"/>
  <c r="M6" i="1" l="1"/>
  <c r="J6" i="1"/>
  <c r="M20" i="1"/>
  <c r="K2" i="1" s="1"/>
  <c r="J2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<sst xmlns="http://schemas.openxmlformats.org/spreadsheetml/2006/main" count="134" uniqueCount="99">
  <si>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</si>
  <si>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</si>
  <si>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</si>
  <si>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</si>
  <si>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</si>
  <si>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</si>
  <si>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</si>
  <si>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</si>
  <si>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</si>
  <si>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</si>
  <si>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</si>
  <si>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</si>
  <si>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</si>
  <si>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</si>
  <si>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</si>
  <si>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</si>
  <si>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</si>
  <si>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</si>
  <si>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</si>
  <si>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</si>
  <si>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</si>
  <si>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</si>
  <si>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</si>
  <si>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</si>
  <si>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</si>
  <si>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</si>
  <si>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</si>
  <si>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</si>
  <si>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</si>
  <si>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</si>
  <si>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</si>
  <si>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</si>
  <si>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</si>
  <si>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</si>
  <si>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</si>
  <si>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</si>
  <si>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</si>
  <si>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</si>
  <si>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</si>
  <si>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</si>
  <si>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</si>
  <si>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</si>
  <si>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</si>
  <si>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</si>
  <si>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</si>
  <si>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</si>
  <si>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</si>
  <si>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</si>
  <si>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</si>
  <si>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</si>
  <si>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</si>
  <si>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</si>
  <si>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</si>
  <si>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</si>
  <si>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</si>
  <si>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</si>
  <si>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</si>
  <si>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</si>
  <si>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</si>
  <si>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</si>
  <si>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</si>
  <si>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</si>
  <si>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</si>
  <si>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</si>
  <si>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</si>
  <si>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</si>
  <si>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</si>
  <si>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</si>
  <si>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</si>
  <si>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</si>
  <si>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</si>
  <si>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</si>
  <si>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</si>
  <si>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</si>
  <si>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</si>
  <si>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</si>
  <si>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</si>
  <si>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</si>
  <si>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</si>
  <si>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</si>
  <si>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</si>
  <si>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0517</t>
  </si>
  <si>
    <t>all</t>
  </si>
  <si>
    <t xml:space="preserve">added dash between ST and floor </t>
  </si>
  <si>
    <t>ST-A,B,C</t>
  </si>
  <si>
    <t>101</t>
  </si>
  <si>
    <t>1</t>
  </si>
  <si>
    <t>added door</t>
  </si>
  <si>
    <t>00</t>
  </si>
  <si>
    <t>added GSF</t>
  </si>
  <si>
    <t>01</t>
  </si>
  <si>
    <t>3059 GSF</t>
  </si>
  <si>
    <t>7784 GSF</t>
  </si>
  <si>
    <t>RF</t>
  </si>
  <si>
    <t>7879 GSF</t>
  </si>
  <si>
    <t>corrected SF</t>
  </si>
  <si>
    <t>see plan</t>
  </si>
  <si>
    <t>100B</t>
  </si>
  <si>
    <t>deleted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</si>
</sst>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topLeftCell="A2" zoomScale="90" zoomScaleNormal="90" workbookViewId="0">
      <selection activeCell="F6" sqref="F6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26.85546875" style="12" customWidth="1"/>
    <col min="15" max="15" width="11.5703125" customWidth="1"/>
  </cols>
  <sheetData>
    <row r="1" spans="1:16" s="2" customFormat="1" ht="86.45" x14ac:dyDescent="0.3">
      <c r="A1" s="9" t="s">
        <v>7</v>
      </c>
      <c r="B1" s="53" t="s">
        <v>81</v>
      </c>
      <c r="C1" s="53"/>
      <c r="F1" s="8" t="s">
        <v>10</v>
      </c>
      <c r="G1" s="13">
        <v>41256</v>
      </c>
      <c r="I1" s="12"/>
      <c r="J1" s="36" t="s">
        <v>66</v>
      </c>
      <c r="K1" s="36" t="s">
        <v>67</v>
      </c>
      <c r="L1" s="37"/>
      <c r="M1" s="37"/>
      <c r="N1" s="37"/>
      <c r="O1" s="38" t="s">
        <v>68</v>
      </c>
      <c r="P1" s="50" t="s">
        <v>80</v>
      </c>
    </row>
    <row r="2" spans="1:16" ht="16.149999999999999" thickBot="1" x14ac:dyDescent="0.35">
      <c r="A2" s="10" t="s">
        <v>8</v>
      </c>
      <c r="B2" s="54" t="str">
        <f>VLOOKUP(B1,BuildingList!A:B,2,FALSE)</f>
        <v>Mersack/Leavell</v>
      </c>
      <c r="C2" s="54"/>
      <c r="F2" s="7" t="s">
        <v>12</v>
      </c>
      <c r="G2" s="14" t="s">
        <v>13</v>
      </c>
      <c r="J2" s="39">
        <f>G20-J20</f>
        <v>0</v>
      </c>
      <c r="K2" s="39">
        <f>H20-M20</f>
        <v>0</v>
      </c>
      <c r="L2" s="40"/>
      <c r="M2" s="40"/>
      <c r="N2" s="40"/>
      <c r="O2" s="41"/>
      <c r="P2" s="51"/>
    </row>
    <row r="3" spans="1:16" ht="14.45" x14ac:dyDescent="0.3">
      <c r="J3" s="12"/>
      <c r="K3" s="12"/>
      <c r="L3" s="12"/>
      <c r="M3" s="12"/>
      <c r="N3" s="12"/>
      <c r="O3" s="12"/>
    </row>
    <row r="4" spans="1:16" ht="14.45" x14ac:dyDescent="0.3">
      <c r="J4" s="12"/>
      <c r="K4" s="12"/>
      <c r="L4" s="12"/>
      <c r="M4" s="12"/>
      <c r="N4" s="12"/>
      <c r="O4" s="12"/>
    </row>
    <row r="5" spans="1:16" s="1" customFormat="1" ht="43.9" thickBot="1" x14ac:dyDescent="0.35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29.45" thickTop="1" x14ac:dyDescent="0.3">
      <c r="A6" s="35" t="s">
        <v>84</v>
      </c>
      <c r="B6" s="11" t="s">
        <v>82</v>
      </c>
      <c r="C6" s="12" t="s">
        <v>83</v>
      </c>
      <c r="D6" s="2" t="s">
        <v>6</v>
      </c>
      <c r="E6" s="18"/>
      <c r="F6" s="18"/>
      <c r="G6" s="18" t="s">
        <v>16</v>
      </c>
      <c r="H6" s="2" t="s">
        <v>16</v>
      </c>
      <c r="J6" s="42" t="str">
        <f>IF(G6="No Change","N/A",IF(G6="New Tag Required",Lookup!F:F,IF(G6="N/A","N/A","")))</f>
        <v>N/A</v>
      </c>
      <c r="K6" s="43"/>
      <c r="L6" s="42"/>
      <c r="M6" s="42" t="str">
        <f>IF(H6="No Change","N/A",IF(H6="New Tag Required",Lookup!F:F,IF(H6="N/A","N/A","")))</f>
        <v>N/A</v>
      </c>
      <c r="N6" s="43"/>
      <c r="O6" s="42"/>
    </row>
    <row r="7" spans="1:16" ht="14.45" x14ac:dyDescent="0.3">
      <c r="A7" s="35" t="s">
        <v>85</v>
      </c>
      <c r="B7" s="11" t="s">
        <v>86</v>
      </c>
      <c r="C7" s="12" t="s">
        <v>87</v>
      </c>
      <c r="D7" s="2" t="s">
        <v>6</v>
      </c>
      <c r="E7" s="18"/>
      <c r="F7" s="18"/>
      <c r="G7" s="18" t="s">
        <v>16</v>
      </c>
      <c r="H7" s="18" t="s">
        <v>16</v>
      </c>
      <c r="J7" s="42" t="str">
        <f>IF(G7="No Change","N/A",IF(G7="New Tag Required",Lookup!F:F,IF(G7="N/A","N/A","")))</f>
        <v>N/A</v>
      </c>
      <c r="K7" s="43"/>
      <c r="L7" s="42"/>
      <c r="M7" s="42" t="str">
        <f>IF(H7="No Change","N/A",IF(H7="New Tag Required",Lookup!F:F,IF(H7="N/A","N/A","")))</f>
        <v>N/A</v>
      </c>
      <c r="N7" s="43"/>
      <c r="O7" s="42"/>
    </row>
    <row r="8" spans="1:16" ht="15" customHeight="1" x14ac:dyDescent="0.3">
      <c r="A8" s="32"/>
      <c r="B8" s="11" t="s">
        <v>88</v>
      </c>
      <c r="C8" s="12" t="s">
        <v>89</v>
      </c>
      <c r="D8" s="2" t="s">
        <v>5</v>
      </c>
      <c r="E8" s="18"/>
      <c r="F8" s="18" t="s">
        <v>91</v>
      </c>
      <c r="G8" s="18"/>
      <c r="H8" s="2"/>
      <c r="J8" s="42" t="str">
        <f>IF(G8="No Change","N/A",IF(G8="New Tag Required",Lookup!F:F,IF(G8="N/A","N/A","")))</f>
        <v/>
      </c>
      <c r="K8" s="43"/>
      <c r="L8" s="42"/>
      <c r="M8" s="42" t="str">
        <f>IF(H8="No Change","N/A",IF(H8="New Tag Required",Lookup!F:F,IF(H8="N/A","N/A","")))</f>
        <v/>
      </c>
      <c r="N8" s="43"/>
      <c r="O8" s="42"/>
    </row>
    <row r="9" spans="1:16" ht="14.45" x14ac:dyDescent="0.3">
      <c r="A9" s="35"/>
      <c r="B9" s="11" t="s">
        <v>90</v>
      </c>
      <c r="C9" s="12" t="s">
        <v>89</v>
      </c>
      <c r="D9" s="2" t="s">
        <v>5</v>
      </c>
      <c r="E9" s="52"/>
      <c r="F9" s="52" t="s">
        <v>92</v>
      </c>
      <c r="G9" s="18"/>
      <c r="H9" s="2"/>
      <c r="J9" s="42" t="str">
        <f>IF(G9="No Change","N/A",IF(G9="New Tag Required",Lookup!F:F,IF(G9="N/A","N/A","")))</f>
        <v/>
      </c>
      <c r="K9" s="43"/>
      <c r="L9" s="42"/>
      <c r="M9" s="42" t="str">
        <f>IF(H9="No Change","N/A",IF(H9="New Tag Required",Lookup!F:F,IF(H9="N/A","N/A","")))</f>
        <v/>
      </c>
      <c r="N9" s="43"/>
      <c r="O9" s="42"/>
    </row>
    <row r="10" spans="1:16" ht="14.45" x14ac:dyDescent="0.3">
      <c r="A10" s="23"/>
      <c r="B10" s="11" t="s">
        <v>93</v>
      </c>
      <c r="C10" s="12" t="s">
        <v>89</v>
      </c>
      <c r="D10" s="2" t="s">
        <v>5</v>
      </c>
      <c r="E10" s="18"/>
      <c r="F10" s="52" t="s">
        <v>94</v>
      </c>
      <c r="G10" s="18"/>
      <c r="H10" s="2"/>
      <c r="J10" s="42" t="str">
        <f>IF(G10="No Change","N/A",IF(G10="New Tag Required",Lookup!F:F,IF(G10="N/A","N/A","")))</f>
        <v/>
      </c>
      <c r="K10" s="43"/>
      <c r="L10" s="42"/>
      <c r="M10" s="42" t="str">
        <f>IF(H10="No Change","N/A",IF(H10="New Tag Required",Lookup!F:F,IF(H10="N/A","N/A","")))</f>
        <v/>
      </c>
      <c r="N10" s="43"/>
      <c r="O10" s="42"/>
    </row>
    <row r="11" spans="1:16" ht="14.45" x14ac:dyDescent="0.3">
      <c r="A11" s="23" t="s">
        <v>82</v>
      </c>
      <c r="B11" s="11" t="s">
        <v>88</v>
      </c>
      <c r="C11" s="12" t="s">
        <v>95</v>
      </c>
      <c r="D11" s="2" t="s">
        <v>5</v>
      </c>
      <c r="E11" s="18"/>
      <c r="F11" s="52" t="s">
        <v>96</v>
      </c>
      <c r="G11" s="18" t="s">
        <v>16</v>
      </c>
      <c r="H11" s="2" t="s">
        <v>16</v>
      </c>
      <c r="J11" s="42" t="str">
        <f>IF(G11="No Change","N/A",IF(G11="New Tag Required",Lookup!F:F,IF(G11="N/A","N/A","")))</f>
        <v>N/A</v>
      </c>
      <c r="K11" s="43"/>
      <c r="L11" s="42"/>
      <c r="M11" s="42" t="str">
        <f>IF(H11="No Change","N/A",IF(H11="New Tag Required",Lookup!F:F,IF(H11="N/A","N/A","")))</f>
        <v>N/A</v>
      </c>
      <c r="N11" s="43"/>
      <c r="O11" s="42"/>
    </row>
    <row r="12" spans="1:16" ht="14.45" x14ac:dyDescent="0.3">
      <c r="A12" s="23" t="s">
        <v>82</v>
      </c>
      <c r="B12" s="11" t="s">
        <v>90</v>
      </c>
      <c r="C12" s="12" t="s">
        <v>95</v>
      </c>
      <c r="D12" s="2" t="s">
        <v>5</v>
      </c>
      <c r="E12" s="18"/>
      <c r="F12" s="52" t="s">
        <v>96</v>
      </c>
      <c r="G12" s="18" t="s">
        <v>16</v>
      </c>
      <c r="H12" s="2" t="s">
        <v>16</v>
      </c>
      <c r="J12" s="42" t="str">
        <f>IF(G12="No Change","N/A",IF(G12="New Tag Required",Lookup!F:F,IF(G12="N/A","N/A","")))</f>
        <v>N/A</v>
      </c>
      <c r="K12" s="43"/>
      <c r="L12" s="42"/>
      <c r="M12" s="42" t="str">
        <f>IF(H12="No Change","N/A",IF(H12="New Tag Required",Lookup!F:F,IF(H12="N/A","N/A","")))</f>
        <v>N/A</v>
      </c>
      <c r="N12" s="43"/>
      <c r="O12" s="42"/>
    </row>
    <row r="13" spans="1:16" ht="14.45" x14ac:dyDescent="0.3">
      <c r="A13" s="23" t="s">
        <v>97</v>
      </c>
      <c r="B13" s="11" t="s">
        <v>86</v>
      </c>
      <c r="C13" s="12" t="s">
        <v>98</v>
      </c>
      <c r="D13" s="2" t="s">
        <v>5</v>
      </c>
      <c r="E13" s="18"/>
      <c r="F13" s="18">
        <v>0</v>
      </c>
      <c r="G13" s="18" t="s">
        <v>16</v>
      </c>
      <c r="H13" s="2" t="s">
        <v>16</v>
      </c>
      <c r="J13" s="42" t="str">
        <f>IF(G13="No Change","N/A",IF(G13="New Tag Required",Lookup!F:F,IF(G13="N/A","N/A","")))</f>
        <v>N/A</v>
      </c>
      <c r="K13" s="43"/>
      <c r="L13" s="42"/>
      <c r="M13" s="42" t="str">
        <f>IF(H13="No Change","N/A",IF(H13="New Tag Required",Lookup!F:F,IF(H13="N/A","N/A","")))</f>
        <v>N/A</v>
      </c>
      <c r="N13" s="43"/>
      <c r="O13" s="42"/>
    </row>
    <row r="14" spans="1:16" ht="14.45" x14ac:dyDescent="0.3">
      <c r="A14" s="23"/>
      <c r="C14" s="12"/>
      <c r="D14" s="2"/>
      <c r="E14" s="18"/>
      <c r="F14" s="18"/>
      <c r="G14" s="18"/>
      <c r="H14" s="2"/>
      <c r="J14" s="42" t="str">
        <f>IF(G14="No Change","N/A",IF(G14="New Tag Required",Lookup!F:F,IF(G14="N/A","N/A","")))</f>
        <v/>
      </c>
      <c r="K14" s="43"/>
      <c r="L14" s="42"/>
      <c r="M14" s="42" t="str">
        <f>IF(H14="No Change","N/A",IF(H14="New Tag Required",Lookup!F:F,IF(H14="N/A","N/A","")))</f>
        <v/>
      </c>
      <c r="N14" s="43"/>
      <c r="O14" s="42"/>
    </row>
    <row r="15" spans="1:16" x14ac:dyDescent="0.25">
      <c r="A15" s="23"/>
      <c r="C15" s="12"/>
      <c r="D15" s="2"/>
      <c r="E15" s="18"/>
      <c r="F15" s="18"/>
      <c r="G15" s="18"/>
      <c r="H15" s="2"/>
      <c r="J15" s="42" t="str">
        <f>IF(G15="No Change","N/A",IF(G15="New Tag Required",Lookup!F:F,IF(G15="N/A","N/A","")))</f>
        <v/>
      </c>
      <c r="K15" s="43"/>
      <c r="L15" s="42"/>
      <c r="M15" s="42" t="str">
        <f>IF(H15="No Change","N/A",IF(H15="New Tag Required",Lookup!F:F,IF(H15="N/A","N/A","")))</f>
        <v/>
      </c>
      <c r="N15" s="43"/>
      <c r="O15" s="42"/>
    </row>
    <row r="16" spans="1:16" x14ac:dyDescent="0.25">
      <c r="A16" s="26"/>
      <c r="C16" s="12"/>
      <c r="D16" s="2"/>
      <c r="E16" s="18"/>
      <c r="F16" s="18"/>
      <c r="G16" s="18"/>
      <c r="H16" s="2"/>
      <c r="J16" s="42" t="str">
        <f>IF(G16="No Change","N/A",IF(G16="New Tag Required",Lookup!F:F,IF(G16="N/A","N/A","")))</f>
        <v/>
      </c>
      <c r="K16" s="19"/>
      <c r="L16" s="2"/>
      <c r="M16" s="42" t="str">
        <f>IF(H16="No Change","N/A",IF(H16="New Tag Required",Lookup!F:F,IF(H16="N/A","N/A","")))</f>
        <v/>
      </c>
      <c r="N16" s="19"/>
      <c r="O16" s="2"/>
    </row>
    <row r="17" spans="1:15" ht="14.45" x14ac:dyDescent="0.3">
      <c r="A17" s="26"/>
      <c r="C17" s="12"/>
      <c r="D17" s="2"/>
      <c r="E17" s="18"/>
      <c r="F17" s="18"/>
      <c r="G17" s="18"/>
      <c r="H17" s="2"/>
      <c r="J17" s="42" t="str">
        <f>IF(G17="No Change","N/A",IF(G17="New Tag Required",Lookup!F:F,IF(G17="N/A","N/A","")))</f>
        <v/>
      </c>
      <c r="K17" s="19"/>
      <c r="L17" s="2"/>
      <c r="M17" s="42" t="str">
        <f>IF(H17="No Change","N/A",IF(H17="New Tag Required",Lookup!F:F,IF(H17="N/A","N/A","")))</f>
        <v/>
      </c>
      <c r="N17" s="19"/>
      <c r="O17" s="2"/>
    </row>
    <row r="18" spans="1:15" ht="15.75" thickBot="1" x14ac:dyDescent="0.3">
      <c r="A18" s="26"/>
      <c r="C18" s="12"/>
      <c r="D18" s="2"/>
      <c r="E18" s="18"/>
      <c r="F18" s="18"/>
      <c r="G18" s="18"/>
      <c r="H18" s="2"/>
      <c r="J18" s="2"/>
      <c r="K18" s="19"/>
      <c r="L18" s="2"/>
      <c r="M18" s="2"/>
      <c r="N18" s="19"/>
      <c r="O18" s="2"/>
    </row>
    <row r="19" spans="1:15" ht="45" x14ac:dyDescent="0.25">
      <c r="A19" s="26"/>
      <c r="C19" s="12"/>
      <c r="D19" s="2"/>
      <c r="E19" s="18"/>
      <c r="F19" s="18"/>
      <c r="G19" s="46" t="s">
        <v>78</v>
      </c>
      <c r="H19" s="47" t="s">
        <v>79</v>
      </c>
      <c r="J19" s="44" t="s">
        <v>73</v>
      </c>
      <c r="K19" s="42"/>
      <c r="L19" s="42"/>
      <c r="M19" s="44" t="s">
        <v>74</v>
      </c>
      <c r="N19" s="2"/>
      <c r="O19" s="2"/>
    </row>
    <row r="20" spans="1:15" ht="15.75" thickBot="1" x14ac:dyDescent="0.3">
      <c r="A20" s="26"/>
      <c r="C20" s="12"/>
      <c r="D20" s="2"/>
      <c r="E20" s="18"/>
      <c r="F20" s="18"/>
      <c r="G20" s="48">
        <f>COUNTIF(G6:G19,"New Tag Required")</f>
        <v>0</v>
      </c>
      <c r="H20" s="49">
        <f>COUNTIF(H6:H19,"New Sign Required")</f>
        <v>0</v>
      </c>
      <c r="J20" s="45">
        <f>COUNTIF(J6:J19,"Installed")</f>
        <v>0</v>
      </c>
      <c r="K20" s="42"/>
      <c r="L20" s="42"/>
      <c r="M20" s="45">
        <f>COUNTIF(M6:M19,"Installed")</f>
        <v>0</v>
      </c>
      <c r="N20" s="2"/>
      <c r="O20" s="2"/>
    </row>
    <row r="21" spans="1:15" x14ac:dyDescent="0.25">
      <c r="A21" s="26"/>
      <c r="C21" s="12"/>
      <c r="D21" s="2"/>
      <c r="E21" s="18"/>
      <c r="F21" s="18"/>
      <c r="G21" s="18"/>
      <c r="H21" s="2"/>
    </row>
    <row r="22" spans="1:15" x14ac:dyDescent="0.25">
      <c r="A22" s="28"/>
      <c r="C22" s="12"/>
      <c r="D22" s="2"/>
      <c r="E22" s="18"/>
      <c r="F22" s="18"/>
      <c r="G22" s="18"/>
      <c r="H22" s="2"/>
    </row>
    <row r="23" spans="1:15" x14ac:dyDescent="0.25">
      <c r="A23" s="28"/>
      <c r="C23" s="12"/>
      <c r="D23" s="2"/>
      <c r="E23" s="18"/>
      <c r="F23" s="18"/>
      <c r="G23" s="18"/>
      <c r="H23" s="2"/>
    </row>
    <row r="24" spans="1:15" x14ac:dyDescent="0.25">
      <c r="A24" s="28"/>
      <c r="C24" s="12"/>
      <c r="D24" s="2"/>
      <c r="E24" s="18"/>
      <c r="F24" s="18"/>
      <c r="G24" s="18"/>
      <c r="H24" s="2"/>
    </row>
    <row r="25" spans="1:15" x14ac:dyDescent="0.25">
      <c r="A25" s="28"/>
      <c r="C25" s="12"/>
      <c r="E25" s="18"/>
      <c r="F25" s="18"/>
      <c r="G25" s="18"/>
    </row>
    <row r="26" spans="1:15" x14ac:dyDescent="0.25">
      <c r="A26" s="28"/>
      <c r="C26" s="12"/>
      <c r="E26" s="18"/>
      <c r="F26" s="18"/>
      <c r="G26" s="18"/>
    </row>
    <row r="27" spans="1:15" x14ac:dyDescent="0.25">
      <c r="A27" s="28"/>
      <c r="C27" s="12"/>
      <c r="E27" s="18"/>
      <c r="F27" s="18"/>
      <c r="G27" s="18"/>
    </row>
    <row r="28" spans="1:15" x14ac:dyDescent="0.25">
      <c r="A28" s="30"/>
      <c r="C28" s="12"/>
      <c r="E28" s="18"/>
      <c r="F28" s="27"/>
      <c r="G28" s="18"/>
    </row>
    <row r="29" spans="1:15" x14ac:dyDescent="0.25">
      <c r="A29" s="30"/>
      <c r="C29" s="12"/>
      <c r="E29" s="18"/>
      <c r="F29" s="27"/>
      <c r="G29" s="18"/>
    </row>
    <row r="30" spans="1:15" x14ac:dyDescent="0.25">
      <c r="A30" s="30"/>
      <c r="C30" s="12"/>
      <c r="E30" s="18"/>
      <c r="F30" s="24"/>
      <c r="G30" s="18"/>
    </row>
    <row r="31" spans="1:15" x14ac:dyDescent="0.25">
      <c r="A31" s="29"/>
      <c r="C31" s="12"/>
      <c r="E31" s="18"/>
      <c r="F31" s="27"/>
      <c r="G31" s="18"/>
    </row>
    <row r="32" spans="1:15" x14ac:dyDescent="0.25">
      <c r="A32" s="29"/>
      <c r="C32" s="12"/>
      <c r="E32" s="18"/>
      <c r="F32" s="27"/>
      <c r="G32" s="18"/>
    </row>
    <row r="33" spans="1:7" x14ac:dyDescent="0.25">
      <c r="A33" s="31"/>
      <c r="C33" s="12"/>
      <c r="E33" s="18"/>
      <c r="F33" s="18"/>
      <c r="G33" s="18"/>
    </row>
    <row r="34" spans="1:7" x14ac:dyDescent="0.25">
      <c r="A34" s="31"/>
      <c r="C34" s="12"/>
      <c r="E34" s="18"/>
      <c r="F34" s="18"/>
      <c r="G34" s="18"/>
    </row>
    <row r="35" spans="1:7" x14ac:dyDescent="0.25">
      <c r="A35" s="31"/>
      <c r="C35" s="12"/>
      <c r="E35" s="18"/>
      <c r="F35" s="18"/>
      <c r="G35" s="18"/>
    </row>
    <row r="36" spans="1:7" x14ac:dyDescent="0.25">
      <c r="A36" s="31"/>
      <c r="C36" s="12"/>
      <c r="E36" s="18"/>
      <c r="F36" s="18"/>
      <c r="G36" s="18"/>
    </row>
    <row r="37" spans="1:7" x14ac:dyDescent="0.25">
      <c r="A37" s="34"/>
      <c r="C37" s="12"/>
      <c r="E37" s="18"/>
      <c r="F37" s="25"/>
      <c r="G37" s="18"/>
    </row>
    <row r="38" spans="1:7" x14ac:dyDescent="0.25">
      <c r="A38" s="33"/>
      <c r="C38" s="12"/>
      <c r="E38" s="18"/>
      <c r="F38" s="18"/>
      <c r="G38" s="18"/>
    </row>
    <row r="39" spans="1:7" x14ac:dyDescent="0.25">
      <c r="A39" s="33"/>
      <c r="C39" s="12"/>
      <c r="E39" s="18"/>
      <c r="F39" s="18"/>
      <c r="G39" s="18"/>
    </row>
    <row r="40" spans="1:7" x14ac:dyDescent="0.25">
      <c r="A40" s="32"/>
      <c r="C40" s="12"/>
      <c r="E40" s="18"/>
      <c r="F40" s="18"/>
      <c r="G40" s="18"/>
    </row>
    <row r="41" spans="1:7" x14ac:dyDescent="0.25">
      <c r="A41" s="32"/>
      <c r="C41" s="12"/>
      <c r="F41" s="2"/>
    </row>
    <row r="42" spans="1:7" x14ac:dyDescent="0.25">
      <c r="C42" s="12"/>
    </row>
    <row r="43" spans="1:7" x14ac:dyDescent="0.25">
      <c r="C43" s="12"/>
    </row>
    <row r="44" spans="1:7" x14ac:dyDescent="0.25">
      <c r="C44" s="12"/>
    </row>
    <row r="45" spans="1:7" x14ac:dyDescent="0.25">
      <c r="C45" s="12"/>
    </row>
    <row r="46" spans="1:7" x14ac:dyDescent="0.25">
      <c r="C46" s="12"/>
    </row>
    <row r="47" spans="1:7" x14ac:dyDescent="0.25">
      <c r="C47" s="12"/>
    </row>
    <row r="48" spans="1:7" x14ac:dyDescent="0.25">
      <c r="C48" s="12"/>
    </row>
    <row r="49" spans="3:3" x14ac:dyDescent="0.25">
      <c r="C49" s="12"/>
    </row>
    <row r="50" spans="3:3" x14ac:dyDescent="0.25">
      <c r="C50" s="12"/>
    </row>
    <row r="51" spans="3:3" x14ac:dyDescent="0.25">
      <c r="C51" s="12"/>
    </row>
    <row r="52" spans="3:3" x14ac:dyDescent="0.25">
      <c r="C52" s="12"/>
    </row>
    <row r="53" spans="3:3" x14ac:dyDescent="0.25">
      <c r="C53" s="12"/>
    </row>
    <row r="54" spans="3:3" x14ac:dyDescent="0.25">
      <c r="C54" s="12"/>
    </row>
    <row r="55" spans="3:3" x14ac:dyDescent="0.25">
      <c r="C55" s="12"/>
    </row>
    <row r="56" spans="3:3" x14ac:dyDescent="0.25">
      <c r="C56" s="12"/>
    </row>
    <row r="57" spans="3:3" x14ac:dyDescent="0.25">
      <c r="C57" s="12"/>
    </row>
    <row r="58" spans="3:3" x14ac:dyDescent="0.25">
      <c r="C58" s="12"/>
    </row>
    <row r="59" spans="3:3" x14ac:dyDescent="0.25">
      <c r="C59" s="12"/>
    </row>
    <row r="60" spans="3:3" x14ac:dyDescent="0.25">
      <c r="C60" s="12"/>
    </row>
    <row r="61" spans="3:3" x14ac:dyDescent="0.25">
      <c r="C61" s="12"/>
    </row>
    <row r="62" spans="3:3" x14ac:dyDescent="0.25">
      <c r="C62" s="12"/>
    </row>
    <row r="63" spans="3:3" x14ac:dyDescent="0.25">
      <c r="C63" s="12"/>
    </row>
    <row r="64" spans="3:3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8" x14ac:dyDescent="0.25">
      <c r="C81" s="2"/>
    </row>
    <row r="82" spans="3:8" x14ac:dyDescent="0.25">
      <c r="C82" s="2"/>
    </row>
    <row r="83" spans="3:8" x14ac:dyDescent="0.25">
      <c r="C83" s="2"/>
    </row>
    <row r="84" spans="3:8" x14ac:dyDescent="0.25">
      <c r="C84" s="2"/>
    </row>
    <row r="85" spans="3:8" x14ac:dyDescent="0.25">
      <c r="C85" s="2"/>
    </row>
    <row r="86" spans="3:8" x14ac:dyDescent="0.25">
      <c r="C86" s="2"/>
      <c r="D86" s="2"/>
      <c r="E86" s="2"/>
      <c r="F86" s="2"/>
      <c r="G86" s="2"/>
      <c r="H86" s="2"/>
    </row>
    <row r="87" spans="3:8" x14ac:dyDescent="0.25">
      <c r="C87" s="2"/>
      <c r="D87" s="2"/>
      <c r="E87" s="2"/>
      <c r="F87" s="2"/>
      <c r="G87" s="2"/>
      <c r="H87" s="2"/>
    </row>
    <row r="88" spans="3:8" x14ac:dyDescent="0.25">
      <c r="C88" s="2"/>
      <c r="D88" s="2"/>
      <c r="E88" s="2"/>
      <c r="F88" s="2"/>
      <c r="G88" s="2"/>
      <c r="H88" s="2"/>
    </row>
    <row r="89" spans="3:8" x14ac:dyDescent="0.25">
      <c r="C89" s="2"/>
      <c r="D89" s="2"/>
      <c r="E89" s="2"/>
      <c r="F89" s="2"/>
      <c r="G89" s="2"/>
      <c r="H89" s="2"/>
    </row>
    <row r="90" spans="3:8" x14ac:dyDescent="0.25">
      <c r="C90" s="2"/>
      <c r="D90" s="2"/>
      <c r="E90" s="2"/>
      <c r="F90" s="2"/>
      <c r="G90" s="2"/>
      <c r="H90" s="2"/>
    </row>
    <row r="91" spans="3:8" x14ac:dyDescent="0.25">
      <c r="C91" s="2"/>
      <c r="D91" s="2"/>
      <c r="E91" s="2"/>
      <c r="F91" s="2"/>
      <c r="G91" s="2"/>
      <c r="H91" s="2"/>
    </row>
    <row r="92" spans="3:8" x14ac:dyDescent="0.25">
      <c r="C92" s="2"/>
      <c r="D92" s="2"/>
      <c r="E92" s="2"/>
      <c r="F92" s="2"/>
      <c r="G92" s="2"/>
      <c r="H92" s="2"/>
    </row>
    <row r="93" spans="3:8" x14ac:dyDescent="0.25">
      <c r="C93" s="2"/>
      <c r="D93" s="2"/>
      <c r="E93" s="2"/>
      <c r="F93" s="2"/>
      <c r="G93" s="2"/>
      <c r="H93" s="2"/>
    </row>
    <row r="94" spans="3:8" x14ac:dyDescent="0.25">
      <c r="C94" s="2"/>
      <c r="D94" s="2"/>
      <c r="E94" s="2"/>
      <c r="F94" s="2"/>
      <c r="G94" s="2"/>
      <c r="H94" s="2"/>
    </row>
    <row r="95" spans="3:8" x14ac:dyDescent="0.25">
      <c r="C95" s="2"/>
      <c r="D95" s="2"/>
      <c r="E95" s="2"/>
      <c r="F95" s="2"/>
      <c r="G95" s="2"/>
      <c r="H95" s="2"/>
    </row>
    <row r="96" spans="3:8" x14ac:dyDescent="0.25">
      <c r="C96" s="2"/>
      <c r="D96" s="2"/>
      <c r="E96" s="2"/>
      <c r="F96" s="2"/>
      <c r="G96" s="2"/>
      <c r="H96" s="2"/>
    </row>
    <row r="97" spans="3:8" x14ac:dyDescent="0.25">
      <c r="C97" s="2"/>
      <c r="D97" s="2"/>
      <c r="E97" s="2"/>
      <c r="F97" s="2"/>
      <c r="G97" s="2"/>
      <c r="H97" s="2"/>
    </row>
    <row r="98" spans="3:8" x14ac:dyDescent="0.25">
      <c r="C98" s="2"/>
      <c r="D98" s="2"/>
      <c r="E98" s="2"/>
      <c r="F98" s="2"/>
      <c r="G98" s="2"/>
      <c r="H98" s="2"/>
    </row>
    <row r="99" spans="3:8" x14ac:dyDescent="0.25">
      <c r="C99" s="2"/>
      <c r="D99" s="2"/>
      <c r="E99" s="2"/>
      <c r="F99" s="2"/>
      <c r="G99" s="2"/>
      <c r="H99" s="2"/>
    </row>
    <row r="100" spans="3:8" x14ac:dyDescent="0.25">
      <c r="C100" s="2"/>
      <c r="D100" s="2"/>
      <c r="E100" s="2"/>
      <c r="F100" s="2"/>
      <c r="G100" s="2"/>
      <c r="H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37" priority="119" operator="containsText" text="New Tag Required">
      <formula>NOT(ISERROR(SEARCH("New Tag Required",G10)))</formula>
    </cfRule>
  </conditionalFormatting>
  <conditionalFormatting sqref="D6 D8 D10:D85">
    <cfRule type="containsText" dxfId="36" priority="118" operator="containsText" text="Yes">
      <formula>NOT(ISERROR(SEARCH("Yes",D6)))</formula>
    </cfRule>
  </conditionalFormatting>
  <conditionalFormatting sqref="H25:H85 H186:H407 H10:H18">
    <cfRule type="containsText" dxfId="35" priority="106" operator="containsText" text="New Sign Required">
      <formula>NOT(ISERROR(SEARCH("New Sign Required",H10)))</formula>
    </cfRule>
  </conditionalFormatting>
  <conditionalFormatting sqref="G25:G85 G10:H18">
    <cfRule type="containsText" dxfId="34" priority="105" operator="containsText" text="Action Required">
      <formula>NOT(ISERROR(SEARCH("Action Required",G10)))</formula>
    </cfRule>
  </conditionalFormatting>
  <conditionalFormatting sqref="H25:H85">
    <cfRule type="containsText" dxfId="33" priority="104" operator="containsText" text="Action Required">
      <formula>NOT(ISERROR(SEARCH("Action Required",H25)))</formula>
    </cfRule>
  </conditionalFormatting>
  <conditionalFormatting sqref="G6 G21:G24">
    <cfRule type="containsText" dxfId="32" priority="46" operator="containsText" text="New Tag Required">
      <formula>NOT(ISERROR(SEARCH("New Tag Required",G6)))</formula>
    </cfRule>
  </conditionalFormatting>
  <conditionalFormatting sqref="H6 H21:H24">
    <cfRule type="containsText" dxfId="31" priority="44" operator="containsText" text="New Sign Required">
      <formula>NOT(ISERROR(SEARCH("New Sign Required",H6)))</formula>
    </cfRule>
  </conditionalFormatting>
  <conditionalFormatting sqref="G6 G21:G24">
    <cfRule type="containsText" dxfId="30" priority="43" operator="containsText" text="Action Required">
      <formula>NOT(ISERROR(SEARCH("Action Required",G6)))</formula>
    </cfRule>
  </conditionalFormatting>
  <conditionalFormatting sqref="H6 H21:H24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6:D185">
    <cfRule type="containsText" dxfId="25" priority="38" operator="containsText" text="Yes">
      <formula>NOT(ISERROR(SEARCH("Yes",D86)))</formula>
    </cfRule>
  </conditionalFormatting>
  <conditionalFormatting sqref="H86:H185">
    <cfRule type="containsText" dxfId="24" priority="37" operator="containsText" text="New Sign Required">
      <formula>NOT(ISERROR(SEARCH("New Sign Required",H86)))</formula>
    </cfRule>
  </conditionalFormatting>
  <conditionalFormatting sqref="G86:G185">
    <cfRule type="containsText" dxfId="23" priority="36" operator="containsText" text="Action Required">
      <formula>NOT(ISERROR(SEARCH("Action Required",G86)))</formula>
    </cfRule>
  </conditionalFormatting>
  <conditionalFormatting sqref="H86:H185">
    <cfRule type="containsText" dxfId="22" priority="35" operator="containsText" text="Action Required">
      <formula>NOT(ISERROR(SEARCH("Action Required",H86)))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7">
    <cfRule type="cellIs" dxfId="10" priority="11" operator="equal">
      <formula>0</formula>
    </cfRule>
  </conditionalFormatting>
  <conditionalFormatting sqref="M6:M17">
    <cfRule type="cellIs" dxfId="9" priority="10" operator="equal">
      <formula>0</formula>
    </cfRule>
  </conditionalFormatting>
  <conditionalFormatting sqref="J6:J17 M6:M17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H21:H185 H6:H18</xm:sqref>
        </x14:dataValidation>
        <x14:dataValidation type="list" allowBlank="1" showInputMessage="1" showErrorMessage="1">
          <x14:formula1>
            <xm:f>Lookup!$A$1:$A$4</xm:f>
          </x14:formula1>
          <xm:sqref>G21:G185 G6:G18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Lookup!$E$1:$E$40</xm:f>
          </x14:formula1>
          <xm:sqref>C6:C185</xm:sqref>
        </x14:dataValidation>
        <x14:dataValidation type="list" allowBlank="1" showInputMessage="1" showErrorMessage="1">
          <x14:formula1>
            <xm:f>Lookup!$F:$F</xm:f>
          </x14:formula1>
          <xm:sqref>M6:M17 J6:J17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ht="14.45" x14ac:dyDescent="0.3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4.45" x14ac:dyDescent="0.3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4.45" x14ac:dyDescent="0.3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4.45" x14ac:dyDescent="0.3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4.45" x14ac:dyDescent="0.3">
      <c r="E5" s="20" t="s">
        <v>56</v>
      </c>
    </row>
    <row r="6" spans="1:6" ht="14.45" x14ac:dyDescent="0.3">
      <c r="E6" s="20" t="s">
        <v>26</v>
      </c>
    </row>
    <row r="7" spans="1:6" ht="14.45" x14ac:dyDescent="0.3">
      <c r="E7" s="20" t="s">
        <v>44</v>
      </c>
    </row>
    <row r="8" spans="1:6" ht="14.45" x14ac:dyDescent="0.3">
      <c r="E8" s="20" t="s">
        <v>51</v>
      </c>
    </row>
    <row r="9" spans="1:6" ht="14.45" x14ac:dyDescent="0.3">
      <c r="E9" s="20" t="s">
        <v>60</v>
      </c>
    </row>
    <row r="10" spans="1:6" s="2" customFormat="1" ht="14.45" x14ac:dyDescent="0.3">
      <c r="E10" s="20" t="s">
        <v>45</v>
      </c>
    </row>
    <row r="11" spans="1:6" ht="14.45" x14ac:dyDescent="0.3">
      <c r="E11" s="20" t="s">
        <v>64</v>
      </c>
    </row>
    <row r="12" spans="1:6" ht="14.45" x14ac:dyDescent="0.3">
      <c r="E12" s="20" t="s">
        <v>38</v>
      </c>
    </row>
    <row r="13" spans="1:6" ht="14.45" x14ac:dyDescent="0.3">
      <c r="E13" s="20" t="s">
        <v>58</v>
      </c>
    </row>
    <row r="14" spans="1:6" ht="14.45" x14ac:dyDescent="0.3">
      <c r="E14" s="20" t="s">
        <v>39</v>
      </c>
    </row>
    <row r="15" spans="1:6" ht="14.45" x14ac:dyDescent="0.3">
      <c r="E15" s="20" t="s">
        <v>54</v>
      </c>
    </row>
    <row r="16" spans="1:6" ht="14.45" x14ac:dyDescent="0.3">
      <c r="E16" s="20" t="s">
        <v>57</v>
      </c>
    </row>
    <row r="17" spans="5:5" ht="14.45" x14ac:dyDescent="0.3">
      <c r="E17" s="20" t="s">
        <v>34</v>
      </c>
    </row>
    <row r="18" spans="5:5" ht="14.45" x14ac:dyDescent="0.3">
      <c r="E18" s="20" t="s">
        <v>43</v>
      </c>
    </row>
    <row r="19" spans="5:5" ht="14.45" x14ac:dyDescent="0.3">
      <c r="E19" s="20" t="s">
        <v>61</v>
      </c>
    </row>
    <row r="20" spans="5:5" ht="14.45" x14ac:dyDescent="0.3">
      <c r="E20" s="20" t="s">
        <v>33</v>
      </c>
    </row>
    <row r="21" spans="5:5" ht="14.45" x14ac:dyDescent="0.3">
      <c r="E21" s="20" t="s">
        <v>50</v>
      </c>
    </row>
    <row r="22" spans="5:5" ht="14.45" x14ac:dyDescent="0.3">
      <c r="E22" s="20" t="s">
        <v>63</v>
      </c>
    </row>
    <row r="23" spans="5:5" ht="14.45" x14ac:dyDescent="0.3">
      <c r="E23" s="20" t="s">
        <v>28</v>
      </c>
    </row>
    <row r="24" spans="5:5" ht="14.45" x14ac:dyDescent="0.3">
      <c r="E24" s="20" t="s">
        <v>46</v>
      </c>
    </row>
    <row r="25" spans="5:5" ht="14.45" x14ac:dyDescent="0.3">
      <c r="E25" s="20" t="s">
        <v>47</v>
      </c>
    </row>
    <row r="26" spans="5:5" ht="14.45" x14ac:dyDescent="0.3">
      <c r="E26" s="20" t="s">
        <v>24</v>
      </c>
    </row>
    <row r="27" spans="5:5" ht="14.45" x14ac:dyDescent="0.3">
      <c r="E27" s="20" t="s">
        <v>25</v>
      </c>
    </row>
    <row r="28" spans="5:5" ht="14.45" x14ac:dyDescent="0.3">
      <c r="E28" s="20" t="s">
        <v>37</v>
      </c>
    </row>
    <row r="29" spans="5:5" ht="14.45" x14ac:dyDescent="0.3">
      <c r="E29" s="20" t="s">
        <v>36</v>
      </c>
    </row>
    <row r="30" spans="5:5" ht="14.45" x14ac:dyDescent="0.3">
      <c r="E30" s="20" t="s">
        <v>53</v>
      </c>
    </row>
    <row r="31" spans="5:5" ht="14.45" x14ac:dyDescent="0.3">
      <c r="E31" s="20" t="s">
        <v>31</v>
      </c>
    </row>
    <row r="32" spans="5:5" ht="14.45" x14ac:dyDescent="0.3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ht="14.45" x14ac:dyDescent="0.3">
      <c r="A1" s="5" t="s">
        <v>7</v>
      </c>
      <c r="B1" s="6" t="s">
        <v>0</v>
      </c>
      <c r="H1" s="19"/>
      <c r="J1" s="19"/>
    </row>
    <row r="2" spans="1:10" ht="14.45" x14ac:dyDescent="0.3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4.45" x14ac:dyDescent="0.3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4.45" x14ac:dyDescent="0.3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4.45" x14ac:dyDescent="0.3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4.45" x14ac:dyDescent="0.3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4.45" x14ac:dyDescent="0.3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4.45" x14ac:dyDescent="0.3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4.45" x14ac:dyDescent="0.3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4.45" x14ac:dyDescent="0.3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4.45" x14ac:dyDescent="0.3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4.45" x14ac:dyDescent="0.3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4.45" x14ac:dyDescent="0.3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4.45" x14ac:dyDescent="0.3">
      <c r="A14" s="3" t="str">
        <f>([2]UKBuilding_List!A14)</f>
        <v>0014</v>
      </c>
      <c r="B14" s="4" t="str">
        <f>([2]UKBuilding_List!B14)</f>
        <v>Boone Faculty Center</v>
      </c>
    </row>
    <row r="15" spans="1:10" ht="14.45" x14ac:dyDescent="0.3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4.45" x14ac:dyDescent="0.3">
      <c r="A16" s="3" t="str">
        <f>([2]UKBuilding_List!A16)</f>
        <v>0016</v>
      </c>
      <c r="B16" s="4" t="str">
        <f>([2]UKBuilding_List!B16)</f>
        <v>Parking Booth Kentucky Clinic</v>
      </c>
    </row>
    <row r="17" spans="1:2" ht="14.45" x14ac:dyDescent="0.3">
      <c r="A17" s="3" t="str">
        <f>([2]UKBuilding_List!A17)</f>
        <v>0017</v>
      </c>
      <c r="B17" s="4" t="str">
        <f>([2]UKBuilding_List!B17)</f>
        <v>Dickey Hall</v>
      </c>
    </row>
    <row r="18" spans="1:2" ht="14.45" x14ac:dyDescent="0.3">
      <c r="A18" s="3" t="str">
        <f>([2]UKBuilding_List!A18)</f>
        <v>0018</v>
      </c>
      <c r="B18" s="4" t="str">
        <f>([2]UKBuilding_List!B18)</f>
        <v>Faculty Club Parking Booth</v>
      </c>
    </row>
    <row r="19" spans="1:2" ht="14.45" x14ac:dyDescent="0.3">
      <c r="A19" s="3" t="str">
        <f>([2]UKBuilding_List!A19)</f>
        <v>0019</v>
      </c>
      <c r="B19" s="4" t="str">
        <f>([2]UKBuilding_List!B19)</f>
        <v>Memorial Coliseum</v>
      </c>
    </row>
    <row r="20" spans="1:2" ht="14.45" x14ac:dyDescent="0.3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ht="14.45" x14ac:dyDescent="0.3">
      <c r="A21" s="3" t="str">
        <f>([2]UKBuilding_List!A21)</f>
        <v>0021</v>
      </c>
      <c r="B21" s="4" t="str">
        <f>([2]UKBuilding_List!B21)</f>
        <v>Old Engineers Residence</v>
      </c>
    </row>
    <row r="22" spans="1:2" ht="14.45" x14ac:dyDescent="0.3">
      <c r="A22" s="3" t="str">
        <f>([2]UKBuilding_List!A22)</f>
        <v>0022</v>
      </c>
      <c r="B22" s="4" t="str">
        <f>([2]UKBuilding_List!B22)</f>
        <v>Fine Arts Guignol Building</v>
      </c>
    </row>
    <row r="23" spans="1:2" ht="14.45" x14ac:dyDescent="0.3">
      <c r="A23" s="3" t="str">
        <f>([2]UKBuilding_List!A23)</f>
        <v>0023</v>
      </c>
      <c r="B23" s="4" t="str">
        <f>([2]UKBuilding_List!B23)</f>
        <v>Safety &amp; Security</v>
      </c>
    </row>
    <row r="24" spans="1:2" ht="14.45" x14ac:dyDescent="0.3">
      <c r="A24" s="3" t="str">
        <f>([2]UKBuilding_List!A24)</f>
        <v>0024</v>
      </c>
      <c r="B24" s="4" t="str">
        <f>([2]UKBuilding_List!B24)</f>
        <v>Lafferty Hall</v>
      </c>
    </row>
    <row r="25" spans="1:2" ht="14.45" x14ac:dyDescent="0.3">
      <c r="A25" s="3" t="str">
        <f>([2]UKBuilding_List!A25)</f>
        <v>0025</v>
      </c>
      <c r="B25" s="4" t="str">
        <f>([2]UKBuilding_List!B25)</f>
        <v>White Hall Classroom Building</v>
      </c>
    </row>
    <row r="26" spans="1:2" ht="14.45" x14ac:dyDescent="0.3">
      <c r="A26" s="3" t="str">
        <f>([2]UKBuilding_List!A26)</f>
        <v>0026</v>
      </c>
      <c r="B26" s="4" t="str">
        <f>([2]UKBuilding_List!B26)</f>
        <v>Student Center Addition</v>
      </c>
    </row>
    <row r="27" spans="1:2" ht="14.45" x14ac:dyDescent="0.3">
      <c r="A27" s="3" t="str">
        <f>([2]UKBuilding_List!A27)</f>
        <v>0027</v>
      </c>
      <c r="B27" s="4" t="str">
        <f>([2]UKBuilding_List!B27)</f>
        <v>Patterson Office Tower</v>
      </c>
    </row>
    <row r="28" spans="1:2" ht="14.45" x14ac:dyDescent="0.3">
      <c r="A28" s="3" t="str">
        <f>([2]UKBuilding_List!A28)</f>
        <v>0028</v>
      </c>
      <c r="B28" s="4" t="str">
        <f>([2]UKBuilding_List!B28)</f>
        <v>Barker Hall</v>
      </c>
    </row>
    <row r="29" spans="1:2" ht="14.45" x14ac:dyDescent="0.3">
      <c r="A29" s="3" t="str">
        <f>([2]UKBuilding_List!A29)</f>
        <v>0029</v>
      </c>
      <c r="B29" s="4" t="str">
        <f>([2]UKBuilding_List!B29)</f>
        <v>Alumni Gym</v>
      </c>
    </row>
    <row r="30" spans="1:2" ht="14.45" x14ac:dyDescent="0.3">
      <c r="A30" s="3" t="str">
        <f>([2]UKBuilding_List!A30)</f>
        <v>0030</v>
      </c>
      <c r="B30" s="4" t="str">
        <f>([2]UKBuilding_List!B30)</f>
        <v>Student Center</v>
      </c>
    </row>
    <row r="31" spans="1:2" ht="14.45" x14ac:dyDescent="0.3">
      <c r="A31" s="3" t="str">
        <f>([2]UKBuilding_List!A31)</f>
        <v>0031</v>
      </c>
      <c r="B31" s="4" t="str">
        <f>([2]UKBuilding_List!B31)</f>
        <v>Frazee Hall</v>
      </c>
    </row>
    <row r="32" spans="1:2" ht="14.45" x14ac:dyDescent="0.3">
      <c r="A32" s="3" t="str">
        <f>([2]UKBuilding_List!A32)</f>
        <v>0032</v>
      </c>
      <c r="B32" s="4" t="str">
        <f>([2]UKBuilding_List!B32)</f>
        <v>Main Building</v>
      </c>
    </row>
    <row r="33" spans="1:2" ht="14.45" x14ac:dyDescent="0.3">
      <c r="A33" s="3" t="str">
        <f>([2]UKBuilding_List!A33)</f>
        <v>0033</v>
      </c>
      <c r="B33" s="4" t="str">
        <f>([2]UKBuilding_List!B33)</f>
        <v>Ezra Gillis Building</v>
      </c>
    </row>
    <row r="34" spans="1:2" ht="14.45" x14ac:dyDescent="0.3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25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25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25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25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25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25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25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25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25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25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25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25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25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25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25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25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25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25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25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25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25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25">
      <c r="A126" s="3" t="str">
        <f>([2]UKBuilding_List!A126)</f>
        <v>0143</v>
      </c>
      <c r="B126" s="4" t="str">
        <f>([2]UKBuilding_List!B126)</f>
        <v>Blanding II</v>
      </c>
    </row>
    <row r="127" spans="1:2" x14ac:dyDescent="0.25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25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25">
      <c r="A129" s="3" t="str">
        <f>([2]UKBuilding_List!A129)</f>
        <v>0146</v>
      </c>
      <c r="B129" s="4" t="str">
        <f>([2]UKBuilding_List!B129)</f>
        <v>Blanding IV</v>
      </c>
    </row>
    <row r="130" spans="1:2" x14ac:dyDescent="0.25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25">
      <c r="A131" s="3" t="str">
        <f>([2]UKBuilding_List!A131)</f>
        <v>0148</v>
      </c>
      <c r="B131" s="4" t="str">
        <f>([2]UKBuilding_List!B131)</f>
        <v>Kirwan IV</v>
      </c>
    </row>
    <row r="132" spans="1:2" x14ac:dyDescent="0.25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25">
      <c r="A133" s="3" t="str">
        <f>([2]UKBuilding_List!A133)</f>
        <v>0150</v>
      </c>
      <c r="B133" s="4" t="str">
        <f>([2]UKBuilding_List!B133)</f>
        <v>Kirwan III</v>
      </c>
    </row>
    <row r="134" spans="1:2" x14ac:dyDescent="0.25">
      <c r="A134" s="3" t="str">
        <f>([2]UKBuilding_List!A134)</f>
        <v>0151</v>
      </c>
      <c r="B134" s="4" t="str">
        <f>([2]UKBuilding_List!B134)</f>
        <v>Kirwan II</v>
      </c>
    </row>
    <row r="135" spans="1:2" x14ac:dyDescent="0.25">
      <c r="A135" s="3" t="str">
        <f>([2]UKBuilding_List!A135)</f>
        <v>0152</v>
      </c>
      <c r="B135" s="4" t="str">
        <f>([2]UKBuilding_List!B135)</f>
        <v>Kirwan I</v>
      </c>
    </row>
    <row r="136" spans="1:2" x14ac:dyDescent="0.25">
      <c r="A136" s="3" t="str">
        <f>([2]UKBuilding_List!A136)</f>
        <v>0153</v>
      </c>
      <c r="B136" s="4" t="str">
        <f>([2]UKBuilding_List!B136)</f>
        <v>Blanding I</v>
      </c>
    </row>
    <row r="137" spans="1:2" x14ac:dyDescent="0.25">
      <c r="A137" s="3" t="str">
        <f>([2]UKBuilding_List!A137)</f>
        <v>0154</v>
      </c>
      <c r="B137" s="4" t="str">
        <f>([2]UKBuilding_List!B137)</f>
        <v>Head House</v>
      </c>
    </row>
    <row r="138" spans="1:2" x14ac:dyDescent="0.25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25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25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25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25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25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25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25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25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25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25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25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25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25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25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25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25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25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25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25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25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25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25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25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25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25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25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25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25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25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25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25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25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25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25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25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25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25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25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25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25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25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25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25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25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25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25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25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25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25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25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25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25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25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25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25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25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25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25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25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25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25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25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25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25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25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25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25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25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25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25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25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25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25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25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25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25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25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25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25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25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25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25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25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25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25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25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25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25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25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25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25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25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25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25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25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25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25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25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25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25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25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25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25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25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25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25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25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25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25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25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25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25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25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25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25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25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25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25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25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25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25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25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25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25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25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25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25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25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25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25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25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25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25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25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25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25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25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25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25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25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25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25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25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25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25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25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25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25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25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25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25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25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25">
      <c r="A301" s="3" t="str">
        <f>([2]UKBuilding_List!A301)</f>
        <v>0442</v>
      </c>
      <c r="B301" s="4" t="str">
        <f>([2]UKBuilding_List!B301)</f>
        <v>Ligon House</v>
      </c>
    </row>
    <row r="302" spans="1:2" x14ac:dyDescent="0.25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25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25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25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25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25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25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25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25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25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25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25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25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25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25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25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25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25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25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25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25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25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25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25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25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25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25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25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25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25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25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25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25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25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25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25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25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25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25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25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25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25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25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25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25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25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25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25">
      <c r="A349" s="3" t="str">
        <f>([2]UKBuilding_List!A349)</f>
        <v>0602</v>
      </c>
      <c r="B349" s="4" t="str">
        <f>([2]UKBuilding_List!B349)</f>
        <v>Pavilion A</v>
      </c>
    </row>
    <row r="350" spans="1:2" x14ac:dyDescent="0.25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25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25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25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25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25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25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25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25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25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25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25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25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25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25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25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25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25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25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25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25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25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25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2013-01-16T15:05:34Z</dcterms:modified>
</cp:coreProperties>
</file>