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509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<sst xmlns="http://schemas.openxmlformats.org/spreadsheetml/2006/main" count="139" uniqueCount="86">
  <si>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</si>
  <si>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</si>
  <si>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</si>
  <si>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</si>
  <si>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</si>
  <si>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</si>
  <si>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</si>
  <si>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</si>
  <si>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</si>
  <si>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</si>
  <si>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</si>
  <si>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</si>
  <si>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</si>
  <si>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</si>
  <si>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</si>
  <si>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</si>
  <si>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</si>
  <si>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</si>
  <si>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</si>
  <si>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</si>
  <si>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</si>
  <si>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</si>
  <si>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</si>
  <si>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</si>
  <si>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</si>
  <si>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</si>
  <si>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</si>
  <si>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</si>
  <si>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</si>
  <si>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</si>
  <si>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</si>
  <si>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</si>
  <si>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</si>
  <si>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</si>
  <si>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</si>
  <si>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</si>
  <si>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</si>
  <si>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</si>
  <si>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</si>
  <si>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</si>
  <si>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</si>
  <si>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</si>
  <si>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</si>
  <si>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</si>
  <si>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</si>
  <si>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</si>
  <si>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</si>
  <si>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</si>
  <si>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</si>
  <si>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</si>
  <si>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</si>
  <si>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</si>
  <si>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</si>
  <si>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</si>
  <si>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</si>
  <si>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</si>
  <si>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</si>
  <si>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</si>
  <si>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</si>
  <si>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</si>
  <si>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</si>
  <si>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</si>
  <si>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</si>
  <si>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</si>
  <si>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</si>
  <si>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</si>
  <si>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</si>
  <si>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</si>
  <si>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</si>
  <si>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</si>
  <si>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</si>
  <si>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</si>
  <si>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</si>
  <si>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</si>
  <si>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0509</t>
  </si>
  <si>
    <t>B-000B</t>
  </si>
  <si>
    <t>B-018</t>
  </si>
  <si>
    <t>B-026</t>
  </si>
  <si>
    <t>B-046</t>
  </si>
  <si>
    <t>B-059</t>
  </si>
  <si>
    <t>00</t>
  </si>
  <si>
    <t>Sq ft Correction</t>
  </si>
  <si>
    <t>B-018A</t>
  </si>
  <si>
    <t>B-026A</t>
  </si>
  <si>
    <t>B-041</t>
  </si>
  <si>
    <t>Corrections to sqft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</si>
</sst>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0" fontId="23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Alignment="1" applyProtection="1">
      <alignment wrapText="1"/>
      <protection locked="0"/>
    </xf>
    <xf numFmtId="49" fontId="0" fillId="0" borderId="0" xfId="0" applyNumberFormat="1" applyFont="1" applyProtection="1"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rmal 3 2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0287</v>
          </cell>
          <cell r="B222">
            <v>287</v>
          </cell>
          <cell r="C222" t="str">
            <v>Electric HVAC Building</v>
          </cell>
          <cell r="D222" t="str">
            <v>Electric HVAC Building</v>
          </cell>
        </row>
        <row r="223">
          <cell r="A223" t="str">
            <v>0288</v>
          </cell>
          <cell r="B223">
            <v>288</v>
          </cell>
          <cell r="C223" t="str">
            <v>PPD Greenhouse</v>
          </cell>
          <cell r="D223" t="str">
            <v>PPD Greenhouse</v>
          </cell>
        </row>
        <row r="224">
          <cell r="A224" t="str">
            <v>0289</v>
          </cell>
          <cell r="B224">
            <v>289</v>
          </cell>
          <cell r="C224" t="str">
            <v>Hazardous Waste Storage</v>
          </cell>
          <cell r="D224" t="str">
            <v>Hazardous Waste Storage</v>
          </cell>
        </row>
        <row r="225">
          <cell r="A225" t="str">
            <v>0293</v>
          </cell>
          <cell r="B225">
            <v>293</v>
          </cell>
          <cell r="C225" t="str">
            <v>UK Hospital - Chandler Medical Center &amp; Hospital</v>
          </cell>
          <cell r="D225" t="str">
            <v>UK Hospital - Chandler Medical Center &amp; Hospital</v>
          </cell>
        </row>
        <row r="226">
          <cell r="A226" t="str">
            <v>0294</v>
          </cell>
          <cell r="B226">
            <v>294</v>
          </cell>
          <cell r="C226" t="str">
            <v>Gill Heart and Vascular Institute</v>
          </cell>
          <cell r="D226" t="str">
            <v>Gill Heart and Vascular Institute</v>
          </cell>
        </row>
        <row r="227">
          <cell r="A227" t="str">
            <v>0297</v>
          </cell>
          <cell r="B227">
            <v>297</v>
          </cell>
          <cell r="C227" t="str">
            <v>Dental Science Building</v>
          </cell>
          <cell r="D227" t="str">
            <v>Dental Science Building</v>
          </cell>
        </row>
        <row r="228">
          <cell r="A228" t="str">
            <v>0298</v>
          </cell>
          <cell r="B228">
            <v>298</v>
          </cell>
          <cell r="C228" t="str">
            <v>William R. Willard Medical Education Building</v>
          </cell>
          <cell r="D228" t="str">
            <v>William R. Willard Medical Education Building</v>
          </cell>
        </row>
        <row r="229">
          <cell r="A229" t="str">
            <v>0300</v>
          </cell>
          <cell r="B229">
            <v>300</v>
          </cell>
          <cell r="C229" t="str">
            <v>Arboretum Tool Shed</v>
          </cell>
          <cell r="D229" t="str">
            <v>Arboretum Tool Shed</v>
          </cell>
        </row>
        <row r="230">
          <cell r="A230" t="str">
            <v>0301</v>
          </cell>
          <cell r="B230">
            <v>301</v>
          </cell>
          <cell r="C230" t="str">
            <v>154 Bonnie Brae</v>
          </cell>
          <cell r="D230" t="str">
            <v>154 Bonnie Brae</v>
          </cell>
        </row>
        <row r="231">
          <cell r="A231" t="str">
            <v>0302</v>
          </cell>
          <cell r="B231">
            <v>302</v>
          </cell>
          <cell r="C231" t="str">
            <v>Dorotha Smith Oatts Visitor Center</v>
          </cell>
          <cell r="D231" t="str">
            <v>Dorotha Smith Oatts Visitor Center</v>
          </cell>
        </row>
        <row r="232">
          <cell r="A232" t="str">
            <v>0303</v>
          </cell>
          <cell r="B232">
            <v>303</v>
          </cell>
          <cell r="C232" t="str">
            <v>Arboretum Restrooms</v>
          </cell>
          <cell r="D232" t="str">
            <v>Arboretum Restrooms</v>
          </cell>
        </row>
        <row r="233">
          <cell r="A233" t="str">
            <v>0305</v>
          </cell>
          <cell r="B233">
            <v>305</v>
          </cell>
          <cell r="C233" t="str">
            <v>Peter P. Bosomworth Health Sciences Research Building</v>
          </cell>
          <cell r="D233" t="str">
            <v>Peter P. Bosomworth Health Sciences Bldg</v>
          </cell>
        </row>
        <row r="234">
          <cell r="A234" t="str">
            <v>0312</v>
          </cell>
          <cell r="B234">
            <v>312</v>
          </cell>
          <cell r="C234" t="str">
            <v>Plant Sciences</v>
          </cell>
          <cell r="D234" t="str">
            <v>Plant Sciences</v>
          </cell>
        </row>
        <row r="235">
          <cell r="A235" t="str">
            <v>0314</v>
          </cell>
          <cell r="B235">
            <v>314</v>
          </cell>
          <cell r="C235" t="str">
            <v>252 East Maxwell St</v>
          </cell>
          <cell r="D235" t="str">
            <v>252 East Maxwell St</v>
          </cell>
        </row>
        <row r="236">
          <cell r="A236" t="str">
            <v>0315</v>
          </cell>
          <cell r="B236">
            <v>315</v>
          </cell>
          <cell r="C236" t="str">
            <v>206 East Maxwell St</v>
          </cell>
          <cell r="D236" t="str">
            <v>206 East Maxwell St</v>
          </cell>
        </row>
        <row r="237">
          <cell r="A237" t="str">
            <v>0333</v>
          </cell>
          <cell r="B237">
            <v>333</v>
          </cell>
          <cell r="C237" t="str">
            <v>641 South Limestone St</v>
          </cell>
          <cell r="D237" t="str">
            <v>641 South Limestone St</v>
          </cell>
        </row>
        <row r="238">
          <cell r="A238" t="str">
            <v>0336</v>
          </cell>
          <cell r="B238">
            <v>336</v>
          </cell>
          <cell r="C238" t="str">
            <v>Thomas D Clark Building</v>
          </cell>
          <cell r="D238" t="str">
            <v>Thomas D Clark Building</v>
          </cell>
        </row>
        <row r="239">
          <cell r="A239" t="str">
            <v>0337</v>
          </cell>
          <cell r="B239">
            <v>337</v>
          </cell>
          <cell r="C239" t="str">
            <v>663 South Limestone Garage</v>
          </cell>
          <cell r="D239" t="str">
            <v>663 South Limestone Garage</v>
          </cell>
        </row>
        <row r="240">
          <cell r="A240" t="str">
            <v>0343</v>
          </cell>
          <cell r="B240">
            <v>343</v>
          </cell>
          <cell r="C240" t="str">
            <v>Bingham Davis House</v>
          </cell>
          <cell r="D240" t="str">
            <v>Bingham Davis House</v>
          </cell>
        </row>
        <row r="241">
          <cell r="A241" t="str">
            <v>0344</v>
          </cell>
          <cell r="B241">
            <v>344</v>
          </cell>
          <cell r="C241" t="str">
            <v>Raymond F. Betts House</v>
          </cell>
          <cell r="D241" t="str">
            <v>Raymond F. Betts House</v>
          </cell>
        </row>
        <row r="242">
          <cell r="A242" t="str">
            <v>0345</v>
          </cell>
          <cell r="B242">
            <v>345</v>
          </cell>
          <cell r="C242" t="str">
            <v>Max Kade German House and Cultural Center</v>
          </cell>
          <cell r="D242" t="str">
            <v>Max Kade German House and Cultural Center</v>
          </cell>
        </row>
        <row r="243">
          <cell r="A243" t="str">
            <v>0346</v>
          </cell>
          <cell r="B243">
            <v>346</v>
          </cell>
          <cell r="C243" t="str">
            <v>654 Maxwelton Ct</v>
          </cell>
          <cell r="D243" t="str">
            <v>654 Maxwelton Ct</v>
          </cell>
        </row>
        <row r="244">
          <cell r="A244" t="str">
            <v>0347</v>
          </cell>
          <cell r="B244">
            <v>347</v>
          </cell>
          <cell r="C244" t="str">
            <v>624 Maxwelton Ct</v>
          </cell>
          <cell r="D244" t="str">
            <v>624 Maxwelton Ct</v>
          </cell>
        </row>
        <row r="245">
          <cell r="A245" t="str">
            <v>0348</v>
          </cell>
          <cell r="B245">
            <v>348</v>
          </cell>
          <cell r="C245" t="str">
            <v>626 Maxwelton Ct</v>
          </cell>
          <cell r="D245" t="str">
            <v>626 Maxwelton Ct</v>
          </cell>
        </row>
        <row r="246">
          <cell r="A246" t="str">
            <v>0349</v>
          </cell>
          <cell r="B246">
            <v>349</v>
          </cell>
          <cell r="C246" t="str">
            <v>641 Maxwelton Ct</v>
          </cell>
          <cell r="D246" t="str">
            <v>641 Maxwelton Ct</v>
          </cell>
        </row>
        <row r="247">
          <cell r="A247" t="str">
            <v>0350</v>
          </cell>
          <cell r="B247">
            <v>350</v>
          </cell>
          <cell r="C247" t="str">
            <v>643 Maxwelton Ct</v>
          </cell>
          <cell r="D247" t="str">
            <v>643 Maxwelton Ct</v>
          </cell>
        </row>
        <row r="248">
          <cell r="A248" t="str">
            <v>0351</v>
          </cell>
          <cell r="B248">
            <v>351</v>
          </cell>
          <cell r="C248" t="str">
            <v>644 Maxwelton Ct</v>
          </cell>
          <cell r="D248" t="str">
            <v>644 Maxwelton Ct</v>
          </cell>
        </row>
        <row r="249">
          <cell r="A249" t="str">
            <v>0353</v>
          </cell>
          <cell r="B249">
            <v>353</v>
          </cell>
          <cell r="C249" t="str">
            <v>520 Oldham Ct</v>
          </cell>
          <cell r="D249" t="str">
            <v>520 Oldham Ct</v>
          </cell>
        </row>
        <row r="250">
          <cell r="A250" t="str">
            <v>0377</v>
          </cell>
          <cell r="B250">
            <v>377</v>
          </cell>
          <cell r="C250" t="str">
            <v>319 Rose Lane</v>
          </cell>
          <cell r="D250" t="str">
            <v>319 Rose Lane</v>
          </cell>
        </row>
        <row r="251">
          <cell r="A251" t="str">
            <v>0378</v>
          </cell>
          <cell r="B251">
            <v>378</v>
          </cell>
          <cell r="C251" t="str">
            <v>321 Rose Lane</v>
          </cell>
          <cell r="D251" t="str">
            <v>321 Rose Lane</v>
          </cell>
        </row>
        <row r="252">
          <cell r="A252" t="str">
            <v>0381</v>
          </cell>
          <cell r="B252">
            <v>381</v>
          </cell>
          <cell r="C252" t="str">
            <v>162-164 Gazette Avenue</v>
          </cell>
          <cell r="D252" t="str">
            <v>162-164 Gazette Avenue</v>
          </cell>
        </row>
        <row r="253">
          <cell r="A253" t="str">
            <v>0382</v>
          </cell>
          <cell r="B253">
            <v>382</v>
          </cell>
          <cell r="C253" t="str">
            <v>Sky Blue Solar House</v>
          </cell>
          <cell r="D253" t="str">
            <v>Sky Blue Solar House</v>
          </cell>
        </row>
        <row r="254">
          <cell r="A254" t="str">
            <v>0386</v>
          </cell>
          <cell r="B254">
            <v>386</v>
          </cell>
          <cell r="C254" t="str">
            <v>150 Gazette Avenue</v>
          </cell>
          <cell r="D254" t="str">
            <v>150 Gazette Avenue</v>
          </cell>
        </row>
        <row r="255">
          <cell r="A255" t="str">
            <v>0391</v>
          </cell>
          <cell r="B255">
            <v>391</v>
          </cell>
          <cell r="C255" t="str">
            <v>Bus Shelter #2</v>
          </cell>
          <cell r="D255" t="str">
            <v>Bus Shelter #2</v>
          </cell>
        </row>
        <row r="256">
          <cell r="A256" t="str">
            <v>0392</v>
          </cell>
          <cell r="B256">
            <v>392</v>
          </cell>
          <cell r="C256" t="str">
            <v>Bus Shelter #3</v>
          </cell>
          <cell r="D256" t="str">
            <v>Bus Shelter #3</v>
          </cell>
        </row>
        <row r="257">
          <cell r="A257" t="str">
            <v>0393</v>
          </cell>
          <cell r="B257">
            <v>393</v>
          </cell>
          <cell r="C257" t="str">
            <v>Bus Shelter #7</v>
          </cell>
          <cell r="D257" t="str">
            <v>Bus Shelter #7</v>
          </cell>
        </row>
        <row r="258">
          <cell r="A258" t="str">
            <v>0394</v>
          </cell>
          <cell r="B258">
            <v>394</v>
          </cell>
          <cell r="C258" t="str">
            <v>Bus Shelter #6</v>
          </cell>
          <cell r="D258" t="str">
            <v>Bus Shelter #6</v>
          </cell>
        </row>
        <row r="259">
          <cell r="A259" t="str">
            <v>0397</v>
          </cell>
          <cell r="B259">
            <v>397</v>
          </cell>
          <cell r="C259" t="str">
            <v>Bus Shelter #9</v>
          </cell>
          <cell r="D259" t="str">
            <v>Bus Shelter #9</v>
          </cell>
        </row>
        <row r="260">
          <cell r="A260" t="str">
            <v>0398</v>
          </cell>
          <cell r="B260">
            <v>398</v>
          </cell>
          <cell r="C260" t="str">
            <v>Bus Shelter #10</v>
          </cell>
          <cell r="D260" t="str">
            <v>Bus Shelter #10</v>
          </cell>
        </row>
        <row r="261">
          <cell r="A261" t="str">
            <v>0399</v>
          </cell>
          <cell r="B261">
            <v>399</v>
          </cell>
          <cell r="C261" t="str">
            <v>Bus Shelter #11</v>
          </cell>
          <cell r="D261" t="str">
            <v>Bus Shelter #11</v>
          </cell>
        </row>
        <row r="262">
          <cell r="A262" t="str">
            <v>0400</v>
          </cell>
          <cell r="B262">
            <v>400</v>
          </cell>
          <cell r="C262" t="str">
            <v>Ellen H. Richards House</v>
          </cell>
          <cell r="D262" t="str">
            <v>Ellen H. Richards House</v>
          </cell>
        </row>
        <row r="263">
          <cell r="A263" t="str">
            <v>0401</v>
          </cell>
          <cell r="B263">
            <v>401</v>
          </cell>
          <cell r="C263" t="str">
            <v>Weldon House</v>
          </cell>
          <cell r="D263" t="str">
            <v>Weldon House</v>
          </cell>
        </row>
        <row r="264">
          <cell r="A264" t="str">
            <v>0413</v>
          </cell>
          <cell r="B264">
            <v>413</v>
          </cell>
          <cell r="C264" t="str">
            <v>Softball/Soccer Locker Rooms</v>
          </cell>
          <cell r="D264" t="str">
            <v>Softball/Soccer Locker Rooms</v>
          </cell>
        </row>
        <row r="265">
          <cell r="A265" t="str">
            <v>0416</v>
          </cell>
          <cell r="B265">
            <v>416</v>
          </cell>
          <cell r="C265" t="str">
            <v>Bus Shelter #12</v>
          </cell>
          <cell r="D265" t="str">
            <v>Bus Shelter #12</v>
          </cell>
        </row>
        <row r="266">
          <cell r="A266" t="str">
            <v>0417</v>
          </cell>
          <cell r="B266">
            <v>417</v>
          </cell>
          <cell r="C266" t="str">
            <v>660 South Limestone</v>
          </cell>
          <cell r="D266" t="str">
            <v>660 South Limestone</v>
          </cell>
        </row>
        <row r="267">
          <cell r="A267" t="str">
            <v>0419</v>
          </cell>
          <cell r="B267">
            <v>419</v>
          </cell>
          <cell r="C267" t="str">
            <v>Bus Shelter #13</v>
          </cell>
          <cell r="D267" t="str">
            <v>Bus Shelter #13</v>
          </cell>
        </row>
        <row r="268">
          <cell r="A268" t="str">
            <v>0420</v>
          </cell>
          <cell r="B268">
            <v>420</v>
          </cell>
          <cell r="C268" t="str">
            <v>424 Euclid Avenue</v>
          </cell>
          <cell r="D268" t="str">
            <v>424 Euclid Avenue</v>
          </cell>
        </row>
        <row r="269">
          <cell r="A269" t="str">
            <v>0427</v>
          </cell>
          <cell r="B269">
            <v>427</v>
          </cell>
          <cell r="C269" t="str">
            <v>Bowman's Den</v>
          </cell>
          <cell r="D269" t="str">
            <v>Bowman's Den</v>
          </cell>
        </row>
        <row r="270">
          <cell r="A270" t="str">
            <v>0432</v>
          </cell>
          <cell r="B270">
            <v>432</v>
          </cell>
          <cell r="C270" t="str">
            <v>Commonwealth House</v>
          </cell>
          <cell r="D270" t="str">
            <v>Commonwealth House</v>
          </cell>
        </row>
        <row r="271">
          <cell r="A271" t="str">
            <v>0433</v>
          </cell>
          <cell r="B271">
            <v>433</v>
          </cell>
          <cell r="C271" t="str">
            <v>William E and Casiana Schmidt Vocal Arts Center</v>
          </cell>
          <cell r="D271" t="str">
            <v>William E and Casiana Schmidt Vocal Arts Ctr</v>
          </cell>
        </row>
        <row r="272">
          <cell r="A272" t="str">
            <v>0442</v>
          </cell>
          <cell r="B272">
            <v>442</v>
          </cell>
          <cell r="C272" t="str">
            <v>Ligon House</v>
          </cell>
          <cell r="D272" t="str">
            <v>Ligon House</v>
          </cell>
        </row>
        <row r="273">
          <cell r="A273" t="str">
            <v>0446</v>
          </cell>
          <cell r="B273">
            <v>446</v>
          </cell>
          <cell r="C273" t="str">
            <v>John Cropp Softball Stadium</v>
          </cell>
          <cell r="D273" t="str">
            <v>John Cropp Softball Stadium</v>
          </cell>
        </row>
        <row r="274">
          <cell r="A274" t="str">
            <v>0447</v>
          </cell>
          <cell r="B274">
            <v>447</v>
          </cell>
          <cell r="C274" t="str">
            <v>Hitting Pavilion</v>
          </cell>
          <cell r="D274" t="str">
            <v>Hitting Pavilion</v>
          </cell>
        </row>
        <row r="275">
          <cell r="A275" t="str">
            <v>0448</v>
          </cell>
          <cell r="B275">
            <v>448</v>
          </cell>
          <cell r="C275" t="str">
            <v>Football Storage Shed</v>
          </cell>
          <cell r="D275" t="str">
            <v>Football Storage Shed</v>
          </cell>
        </row>
        <row r="276">
          <cell r="A276" t="str">
            <v>0449</v>
          </cell>
          <cell r="B276">
            <v>449</v>
          </cell>
          <cell r="C276" t="str">
            <v>Shively Grounds Storage Building</v>
          </cell>
          <cell r="D276" t="str">
            <v>Shively Grounds Storage Building</v>
          </cell>
        </row>
        <row r="277">
          <cell r="A277" t="str">
            <v>0453</v>
          </cell>
          <cell r="B277">
            <v>453</v>
          </cell>
          <cell r="C277" t="str">
            <v>Shively Grounds Building</v>
          </cell>
          <cell r="D277" t="str">
            <v>Shively Grounds Building</v>
          </cell>
        </row>
        <row r="278">
          <cell r="A278" t="str">
            <v>0456</v>
          </cell>
          <cell r="B278">
            <v>456</v>
          </cell>
          <cell r="C278" t="str">
            <v>W.T. Young Library</v>
          </cell>
          <cell r="D278" t="str">
            <v>W.T. Young Library</v>
          </cell>
        </row>
        <row r="279">
          <cell r="A279" t="str">
            <v>0462</v>
          </cell>
          <cell r="B279">
            <v>462</v>
          </cell>
          <cell r="C279" t="str">
            <v>Sarah Bennett Holmes Hall</v>
          </cell>
          <cell r="D279" t="str">
            <v>Sarah Bennett Holmes Hall</v>
          </cell>
        </row>
        <row r="280">
          <cell r="A280" t="str">
            <v>0463</v>
          </cell>
          <cell r="B280">
            <v>463</v>
          </cell>
          <cell r="C280" t="str">
            <v>Cleona Belle Matthews Boyd Hall</v>
          </cell>
          <cell r="D280" t="str">
            <v>Cleona Belle Matthews Boyd Hall</v>
          </cell>
        </row>
        <row r="281">
          <cell r="A281" t="str">
            <v>0465</v>
          </cell>
          <cell r="B281">
            <v>465</v>
          </cell>
          <cell r="C281" t="str">
            <v>Pavilion at Kroger Field</v>
          </cell>
          <cell r="D281" t="str">
            <v>Pavilion at Kroger Field</v>
          </cell>
        </row>
        <row r="282">
          <cell r="A282" t="str">
            <v>0467</v>
          </cell>
          <cell r="B282">
            <v>467</v>
          </cell>
          <cell r="C282" t="str">
            <v>220 Transcript Ave</v>
          </cell>
          <cell r="D282" t="str">
            <v>220 Transcript Ave</v>
          </cell>
        </row>
        <row r="283">
          <cell r="A283" t="str">
            <v>0473</v>
          </cell>
          <cell r="B283">
            <v>473</v>
          </cell>
          <cell r="C283" t="str">
            <v>505 Oldham Ct</v>
          </cell>
          <cell r="D283" t="str">
            <v>505 Oldham Ct</v>
          </cell>
        </row>
        <row r="284">
          <cell r="A284" t="str">
            <v>0481</v>
          </cell>
          <cell r="B284">
            <v>481</v>
          </cell>
          <cell r="C284" t="str">
            <v>LCC Academic Tech Building</v>
          </cell>
          <cell r="D284" t="str">
            <v>LCC Academic Tech Building</v>
          </cell>
        </row>
        <row r="285">
          <cell r="A285" t="str">
            <v>0484</v>
          </cell>
          <cell r="B285">
            <v>484</v>
          </cell>
          <cell r="C285" t="str">
            <v>Real Properties Garage</v>
          </cell>
          <cell r="D285" t="str">
            <v>Real Properties Garage</v>
          </cell>
        </row>
        <row r="286">
          <cell r="A286" t="str">
            <v>0485</v>
          </cell>
          <cell r="B286">
            <v>485</v>
          </cell>
          <cell r="C286" t="str">
            <v>Boone Tennis Stadium</v>
          </cell>
          <cell r="D286" t="str">
            <v>Boone Tennis Stadium</v>
          </cell>
        </row>
        <row r="287">
          <cell r="A287" t="str">
            <v>0487</v>
          </cell>
          <cell r="B287">
            <v>487</v>
          </cell>
          <cell r="C287" t="str">
            <v>518 Oldham Ct</v>
          </cell>
          <cell r="D287" t="str">
            <v>518 Oldham Ct</v>
          </cell>
        </row>
        <row r="288">
          <cell r="A288" t="str">
            <v>0488</v>
          </cell>
          <cell r="B288">
            <v>488</v>
          </cell>
          <cell r="C288" t="str">
            <v>Woodland Early Learning Center</v>
          </cell>
          <cell r="D288" t="str">
            <v>Woodland Early Learning Center</v>
          </cell>
        </row>
        <row r="289">
          <cell r="A289" t="str">
            <v>0489</v>
          </cell>
          <cell r="B289">
            <v>489</v>
          </cell>
          <cell r="C289" t="str">
            <v>1117 South Limestone</v>
          </cell>
          <cell r="D289" t="str">
            <v>1117 South Limestone</v>
          </cell>
        </row>
        <row r="290">
          <cell r="A290" t="str">
            <v>0490</v>
          </cell>
          <cell r="B290">
            <v>490</v>
          </cell>
          <cell r="C290" t="str">
            <v>Environmental Quality Management</v>
          </cell>
          <cell r="D290" t="str">
            <v>Environmental Quality Management</v>
          </cell>
        </row>
        <row r="291">
          <cell r="A291" t="str">
            <v>0494</v>
          </cell>
          <cell r="B291">
            <v>494</v>
          </cell>
          <cell r="C291" t="str">
            <v>Stuckert Career Center</v>
          </cell>
          <cell r="D291" t="str">
            <v>Stuckert Career Center</v>
          </cell>
        </row>
        <row r="292">
          <cell r="A292" t="str">
            <v>0495</v>
          </cell>
          <cell r="B292">
            <v>495</v>
          </cell>
          <cell r="C292" t="str">
            <v>James F. Hardymon Communications Building</v>
          </cell>
          <cell r="D292" t="str">
            <v>James F. Hardymon Communications Building</v>
          </cell>
        </row>
        <row r="293">
          <cell r="A293" t="str">
            <v>0503</v>
          </cell>
          <cell r="B293">
            <v>503</v>
          </cell>
          <cell r="C293" t="str">
            <v>Ralph G Anderson Building (Mech Eng)</v>
          </cell>
          <cell r="D293" t="str">
            <v>Ralph G Anderson Building (Mech Eng)</v>
          </cell>
        </row>
        <row r="294">
          <cell r="A294" t="str">
            <v>0504</v>
          </cell>
          <cell r="B294">
            <v>504</v>
          </cell>
          <cell r="C294" t="str">
            <v>Sigma Chi Fraternity House</v>
          </cell>
          <cell r="D294" t="str">
            <v>Sigma Chi Fraternity House</v>
          </cell>
        </row>
        <row r="295">
          <cell r="A295" t="str">
            <v>0505</v>
          </cell>
          <cell r="B295">
            <v>505</v>
          </cell>
          <cell r="C295" t="str">
            <v>Alpha Tau Omega Fraternity</v>
          </cell>
          <cell r="D295" t="str">
            <v>Alpha Tau Omega Fraternity</v>
          </cell>
        </row>
        <row r="296">
          <cell r="A296" t="str">
            <v>0507</v>
          </cell>
          <cell r="B296">
            <v>507</v>
          </cell>
          <cell r="C296" t="str">
            <v>Sigma Alpha Epsilon Fraternity</v>
          </cell>
          <cell r="D296" t="str">
            <v>Sigma Alpha Epsilon Fraternity</v>
          </cell>
        </row>
        <row r="297">
          <cell r="A297" t="str">
            <v>0509</v>
          </cell>
          <cell r="B297">
            <v>509</v>
          </cell>
          <cell r="C297" t="str">
            <v>Biomedical Biological Sciences Research Building</v>
          </cell>
          <cell r="D297" t="str">
            <v>Biomedical Biological Sciences Research Bldg</v>
          </cell>
        </row>
        <row r="298">
          <cell r="A298" t="str">
            <v>0514</v>
          </cell>
          <cell r="B298">
            <v>514</v>
          </cell>
          <cell r="C298" t="str">
            <v>Central Utility Plant #4</v>
          </cell>
          <cell r="D298" t="str">
            <v>Central Utility Plant #4</v>
          </cell>
        </row>
        <row r="299">
          <cell r="A299" t="str">
            <v>0517</v>
          </cell>
          <cell r="B299">
            <v>517</v>
          </cell>
          <cell r="C299" t="str">
            <v>College of Medicine Learning Center</v>
          </cell>
          <cell r="D299" t="str">
            <v>College of Medicine Learning Center</v>
          </cell>
        </row>
        <row r="300">
          <cell r="A300" t="str">
            <v>0518</v>
          </cell>
          <cell r="B300">
            <v>518</v>
          </cell>
          <cell r="C300" t="str">
            <v>BBSRB Generator Building</v>
          </cell>
          <cell r="D300" t="str">
            <v>BBSRB Generator Building</v>
          </cell>
        </row>
        <row r="301">
          <cell r="A301" t="str">
            <v>0564</v>
          </cell>
          <cell r="B301">
            <v>564</v>
          </cell>
          <cell r="C301" t="str">
            <v>630 South Broadway</v>
          </cell>
          <cell r="D301" t="str">
            <v>630 South Broadway</v>
          </cell>
        </row>
        <row r="302">
          <cell r="A302" t="str">
            <v>0565</v>
          </cell>
          <cell r="B302">
            <v>565</v>
          </cell>
          <cell r="C302" t="str">
            <v>John T. Smith Hall</v>
          </cell>
          <cell r="D302" t="str">
            <v>John T. Smith Hall</v>
          </cell>
        </row>
        <row r="303">
          <cell r="A303" t="str">
            <v>0566</v>
          </cell>
          <cell r="B303">
            <v>566</v>
          </cell>
          <cell r="C303" t="str">
            <v>Dale E. Baldwin Hall</v>
          </cell>
          <cell r="D303" t="str">
            <v>Dale E. Baldwin Hall</v>
          </cell>
        </row>
        <row r="304">
          <cell r="A304" t="str">
            <v>0567</v>
          </cell>
          <cell r="B304">
            <v>567</v>
          </cell>
          <cell r="C304" t="str">
            <v>Margaret Ingels Hall</v>
          </cell>
          <cell r="D304" t="str">
            <v>Margaret Ingels Hall</v>
          </cell>
        </row>
        <row r="305">
          <cell r="A305" t="str">
            <v>0568</v>
          </cell>
          <cell r="B305">
            <v>568</v>
          </cell>
          <cell r="C305" t="str">
            <v>David P. Roselle Hall</v>
          </cell>
          <cell r="D305" t="str">
            <v>David P. Roselle Hall</v>
          </cell>
        </row>
        <row r="306">
          <cell r="A306" t="str">
            <v>0571</v>
          </cell>
          <cell r="B306">
            <v>571</v>
          </cell>
          <cell r="C306" t="str">
            <v>Parking Structure #6</v>
          </cell>
          <cell r="D306" t="str">
            <v>Parking Structure #6</v>
          </cell>
        </row>
        <row r="307">
          <cell r="A307" t="str">
            <v>0572</v>
          </cell>
          <cell r="B307">
            <v>572</v>
          </cell>
          <cell r="C307" t="str">
            <v>Parking Structure #7</v>
          </cell>
          <cell r="D307" t="str">
            <v>Parking Structure #7</v>
          </cell>
        </row>
        <row r="308">
          <cell r="A308" t="str">
            <v>0582</v>
          </cell>
          <cell r="B308">
            <v>582</v>
          </cell>
          <cell r="C308" t="str">
            <v>University Health Service</v>
          </cell>
          <cell r="D308" t="str">
            <v>University Health Service</v>
          </cell>
        </row>
        <row r="309">
          <cell r="A309" t="str">
            <v>0585</v>
          </cell>
          <cell r="B309">
            <v>585</v>
          </cell>
          <cell r="C309" t="str">
            <v>Baseball Training Pavilion</v>
          </cell>
          <cell r="D309" t="str">
            <v>Baseball Training Pavilion</v>
          </cell>
        </row>
        <row r="310">
          <cell r="A310" t="str">
            <v>0592</v>
          </cell>
          <cell r="B310">
            <v>592</v>
          </cell>
          <cell r="C310" t="str">
            <v>Storage Shed</v>
          </cell>
          <cell r="D310" t="str">
            <v>Storage Shed</v>
          </cell>
        </row>
        <row r="311">
          <cell r="A311" t="str">
            <v>0596</v>
          </cell>
          <cell r="B311">
            <v>596</v>
          </cell>
          <cell r="C311" t="str">
            <v>Lee T. Todd, Jr. Building</v>
          </cell>
          <cell r="D311" t="str">
            <v>Lee T. Todd, Jr. Building</v>
          </cell>
        </row>
        <row r="312">
          <cell r="A312" t="str">
            <v>0601</v>
          </cell>
          <cell r="B312">
            <v>601</v>
          </cell>
          <cell r="C312" t="str">
            <v>Parking Structure #8</v>
          </cell>
          <cell r="D312" t="str">
            <v>Parking Structure #8</v>
          </cell>
        </row>
        <row r="313">
          <cell r="A313" t="str">
            <v>0602</v>
          </cell>
          <cell r="B313">
            <v>602</v>
          </cell>
          <cell r="C313" t="str">
            <v>Pavilion A</v>
          </cell>
          <cell r="D313" t="str">
            <v>Pavilion A</v>
          </cell>
        </row>
        <row r="314">
          <cell r="A314" t="str">
            <v>0604</v>
          </cell>
          <cell r="B314">
            <v>604</v>
          </cell>
          <cell r="C314" t="str">
            <v>Joe Craft Center</v>
          </cell>
          <cell r="D314" t="str">
            <v>Joe Craft Center</v>
          </cell>
        </row>
        <row r="315">
          <cell r="A315" t="str">
            <v>0607</v>
          </cell>
          <cell r="B315">
            <v>607</v>
          </cell>
          <cell r="C315" t="str">
            <v>788 Press Avenue</v>
          </cell>
          <cell r="D315" t="str">
            <v>788 Press Avenue</v>
          </cell>
        </row>
        <row r="316">
          <cell r="A316" t="str">
            <v>0608</v>
          </cell>
          <cell r="B316">
            <v>608</v>
          </cell>
          <cell r="C316" t="str">
            <v>792 Press Avenue</v>
          </cell>
          <cell r="D316" t="str">
            <v>792 Press Avenue</v>
          </cell>
        </row>
        <row r="317">
          <cell r="A317" t="str">
            <v>0609</v>
          </cell>
          <cell r="B317">
            <v>609</v>
          </cell>
          <cell r="C317" t="str">
            <v>796 Press Avenue</v>
          </cell>
          <cell r="D317" t="str">
            <v>796 Press Avenue</v>
          </cell>
        </row>
        <row r="318">
          <cell r="A318" t="str">
            <v>0610</v>
          </cell>
          <cell r="B318">
            <v>610</v>
          </cell>
          <cell r="C318" t="str">
            <v>800 Press Avenue</v>
          </cell>
          <cell r="D318" t="str">
            <v>800 Press Avenue</v>
          </cell>
        </row>
        <row r="319">
          <cell r="A319" t="str">
            <v>0611</v>
          </cell>
          <cell r="B319">
            <v>611</v>
          </cell>
          <cell r="C319" t="str">
            <v>Medical Office Building (Samaritan)</v>
          </cell>
          <cell r="D319" t="str">
            <v>Medical Office Building (Samaritan)</v>
          </cell>
        </row>
        <row r="320">
          <cell r="A320" t="str">
            <v>0612</v>
          </cell>
          <cell r="B320">
            <v>612</v>
          </cell>
          <cell r="C320" t="str">
            <v>Samaritan Chiller Building</v>
          </cell>
          <cell r="D320" t="str">
            <v>Samaritan Chiller Building</v>
          </cell>
        </row>
        <row r="321">
          <cell r="A321" t="str">
            <v>0613</v>
          </cell>
          <cell r="B321">
            <v>613</v>
          </cell>
          <cell r="C321" t="str">
            <v>Samaritan Parking Structure</v>
          </cell>
          <cell r="D321" t="str">
            <v>Samaritan Parking Structure</v>
          </cell>
        </row>
        <row r="322">
          <cell r="A322" t="str">
            <v>0616</v>
          </cell>
          <cell r="B322">
            <v>616</v>
          </cell>
          <cell r="C322" t="str">
            <v>Seaton Center Storage</v>
          </cell>
          <cell r="D322" t="str">
            <v>Seaton Center Storage</v>
          </cell>
        </row>
        <row r="323">
          <cell r="A323" t="str">
            <v>0618</v>
          </cell>
          <cell r="B323">
            <v>618</v>
          </cell>
          <cell r="C323" t="str">
            <v>MacAdam Student Observatory</v>
          </cell>
          <cell r="D323" t="str">
            <v>MacAdam Student Observatory</v>
          </cell>
        </row>
        <row r="324">
          <cell r="A324" t="str">
            <v>0625</v>
          </cell>
          <cell r="B324">
            <v>625</v>
          </cell>
          <cell r="C324" t="str">
            <v>1105 S. Limestone</v>
          </cell>
          <cell r="D324" t="str">
            <v>1105 S. Limestone</v>
          </cell>
        </row>
        <row r="325">
          <cell r="A325" t="str">
            <v>0626</v>
          </cell>
          <cell r="B325">
            <v>626</v>
          </cell>
          <cell r="C325" t="str">
            <v>1119 S. Limestone</v>
          </cell>
          <cell r="D325" t="str">
            <v>1119 S. Limestone</v>
          </cell>
        </row>
        <row r="326">
          <cell r="A326" t="str">
            <v>0630</v>
          </cell>
          <cell r="B326">
            <v>630</v>
          </cell>
          <cell r="C326" t="str">
            <v>Air Medical Crew Quarters</v>
          </cell>
          <cell r="D326" t="str">
            <v>Air Medical Crew Quarters</v>
          </cell>
        </row>
        <row r="327">
          <cell r="A327" t="str">
            <v>0633</v>
          </cell>
          <cell r="B327">
            <v>633</v>
          </cell>
          <cell r="C327" t="str">
            <v>Davis Marksbury Building</v>
          </cell>
          <cell r="D327" t="str">
            <v>Davis Marksbury Building</v>
          </cell>
        </row>
        <row r="328">
          <cell r="A328" t="str">
            <v>0644</v>
          </cell>
          <cell r="B328">
            <v>644</v>
          </cell>
          <cell r="C328" t="str">
            <v>Wildcat Coal Lodge</v>
          </cell>
          <cell r="D328" t="str">
            <v>Wildcat Coal Lodge</v>
          </cell>
        </row>
        <row r="329">
          <cell r="A329" t="str">
            <v>0645</v>
          </cell>
          <cell r="B329">
            <v>645</v>
          </cell>
          <cell r="C329" t="str">
            <v>179 Leader Ave</v>
          </cell>
          <cell r="D329" t="str">
            <v>179 Leader Ave</v>
          </cell>
        </row>
        <row r="330">
          <cell r="A330" t="str">
            <v>0651</v>
          </cell>
          <cell r="B330">
            <v>651</v>
          </cell>
          <cell r="C330" t="str">
            <v>Mandrell Hall</v>
          </cell>
          <cell r="D330" t="str">
            <v>Mandrell Hall</v>
          </cell>
        </row>
        <row r="331">
          <cell r="A331" t="str">
            <v>0652</v>
          </cell>
          <cell r="B331">
            <v>652</v>
          </cell>
          <cell r="C331" t="str">
            <v>Bosworth Hall</v>
          </cell>
          <cell r="D331" t="str">
            <v>Bosworth Hall</v>
          </cell>
        </row>
        <row r="332">
          <cell r="A332" t="str">
            <v>0653</v>
          </cell>
          <cell r="B332">
            <v>653</v>
          </cell>
          <cell r="C332" t="str">
            <v>Sanders Hall</v>
          </cell>
          <cell r="D332" t="str">
            <v>Sanders Hall</v>
          </cell>
        </row>
        <row r="333">
          <cell r="A333" t="str">
            <v>0654</v>
          </cell>
          <cell r="B333">
            <v>654</v>
          </cell>
          <cell r="C333" t="str">
            <v>Building 100</v>
          </cell>
          <cell r="D333" t="str">
            <v>Building 100</v>
          </cell>
        </row>
        <row r="334">
          <cell r="A334" t="str">
            <v>0655</v>
          </cell>
          <cell r="B334">
            <v>655</v>
          </cell>
          <cell r="C334" t="str">
            <v>Building 200</v>
          </cell>
          <cell r="D334" t="str">
            <v>Building 200</v>
          </cell>
        </row>
        <row r="335">
          <cell r="A335" t="str">
            <v>0656</v>
          </cell>
          <cell r="B335">
            <v>656</v>
          </cell>
          <cell r="C335" t="str">
            <v>Building 300</v>
          </cell>
          <cell r="D335" t="str">
            <v>Building 300</v>
          </cell>
        </row>
        <row r="336">
          <cell r="A336" t="str">
            <v>0657</v>
          </cell>
          <cell r="B336">
            <v>657</v>
          </cell>
          <cell r="C336" t="str">
            <v>Building 400</v>
          </cell>
          <cell r="D336" t="str">
            <v>Building 400</v>
          </cell>
        </row>
        <row r="337">
          <cell r="A337" t="str">
            <v>0658</v>
          </cell>
          <cell r="B337">
            <v>658</v>
          </cell>
          <cell r="C337" t="str">
            <v>Maintenance Bldg.</v>
          </cell>
          <cell r="D337" t="str">
            <v>Maintenance Bldg.</v>
          </cell>
        </row>
        <row r="338">
          <cell r="A338" t="str">
            <v>0659</v>
          </cell>
          <cell r="B338">
            <v>659</v>
          </cell>
          <cell r="C338" t="str">
            <v>Gas Building</v>
          </cell>
          <cell r="D338" t="str">
            <v>Gas Building</v>
          </cell>
        </row>
        <row r="339">
          <cell r="A339" t="str">
            <v>0660</v>
          </cell>
          <cell r="B339">
            <v>660</v>
          </cell>
          <cell r="C339" t="str">
            <v>Maxwelton Ct. Apts #1</v>
          </cell>
          <cell r="D339" t="str">
            <v>Maxwelton Ct. Apts #1</v>
          </cell>
        </row>
        <row r="340">
          <cell r="A340" t="str">
            <v>0661</v>
          </cell>
          <cell r="B340">
            <v>661</v>
          </cell>
          <cell r="C340" t="str">
            <v>Maxwelton Ct. Apts #2</v>
          </cell>
          <cell r="D340" t="str">
            <v>Maxwelton Ct. Apts #2</v>
          </cell>
        </row>
        <row r="341">
          <cell r="A341" t="str">
            <v>0662</v>
          </cell>
          <cell r="B341">
            <v>662</v>
          </cell>
          <cell r="C341" t="str">
            <v>Maxwelton Ct. Apts #3</v>
          </cell>
          <cell r="D341" t="str">
            <v>Maxwelton Ct. Apts #3</v>
          </cell>
        </row>
        <row r="342">
          <cell r="A342" t="str">
            <v>0663</v>
          </cell>
          <cell r="B342">
            <v>663</v>
          </cell>
          <cell r="C342" t="str">
            <v>Maxwelton Ct. Apts #4</v>
          </cell>
          <cell r="D342" t="str">
            <v>Maxwelton Ct. Apts #4</v>
          </cell>
        </row>
        <row r="343">
          <cell r="A343" t="str">
            <v>0664</v>
          </cell>
          <cell r="B343">
            <v>664</v>
          </cell>
          <cell r="C343" t="str">
            <v>Maxwelton Ct. Apts #5</v>
          </cell>
          <cell r="D343" t="str">
            <v>Maxwelton Ct. Apts #5</v>
          </cell>
        </row>
        <row r="344">
          <cell r="A344" t="str">
            <v>0665</v>
          </cell>
          <cell r="B344">
            <v>665</v>
          </cell>
          <cell r="C344" t="str">
            <v>Maxwelton Ct. Apts #6</v>
          </cell>
          <cell r="D344" t="str">
            <v>Maxwelton Ct. Apts #6</v>
          </cell>
        </row>
        <row r="345">
          <cell r="A345" t="str">
            <v>0666</v>
          </cell>
          <cell r="B345">
            <v>666</v>
          </cell>
          <cell r="C345" t="str">
            <v>Maxwelton Ct. Apts #7</v>
          </cell>
          <cell r="D345" t="str">
            <v>Maxwelton Ct. Apts #7</v>
          </cell>
        </row>
        <row r="346">
          <cell r="A346" t="str">
            <v>0667</v>
          </cell>
          <cell r="B346">
            <v>667</v>
          </cell>
          <cell r="C346" t="str">
            <v>Maxwelton Ct. Apts #8</v>
          </cell>
          <cell r="D346" t="str">
            <v>Maxwelton Ct. Apts #8</v>
          </cell>
        </row>
        <row r="347">
          <cell r="A347" t="str">
            <v>0668</v>
          </cell>
          <cell r="B347">
            <v>668</v>
          </cell>
          <cell r="C347" t="str">
            <v>Maxwelton Ct. Apts #9</v>
          </cell>
          <cell r="D347" t="str">
            <v>Maxwelton Ct. Apts #9</v>
          </cell>
        </row>
        <row r="348">
          <cell r="A348" t="str">
            <v>0669</v>
          </cell>
          <cell r="B348">
            <v>669</v>
          </cell>
          <cell r="C348" t="str">
            <v>Maxwelton Ct. Apts #10</v>
          </cell>
          <cell r="D348" t="str">
            <v>Maxwelton Ct. Apts #10</v>
          </cell>
        </row>
        <row r="349">
          <cell r="A349" t="str">
            <v>0670</v>
          </cell>
          <cell r="B349">
            <v>670</v>
          </cell>
          <cell r="C349" t="str">
            <v>Maxwelton Ct. Apts #11</v>
          </cell>
          <cell r="D349" t="str">
            <v>Maxwelton Ct. Apts #11</v>
          </cell>
        </row>
        <row r="350">
          <cell r="A350" t="str">
            <v>0671</v>
          </cell>
          <cell r="B350">
            <v>671</v>
          </cell>
          <cell r="C350" t="str">
            <v>Maxwelton Ct. Apts #12</v>
          </cell>
          <cell r="D350" t="str">
            <v>Maxwelton Ct. Apts #12</v>
          </cell>
        </row>
        <row r="351">
          <cell r="A351" t="str">
            <v>0672</v>
          </cell>
          <cell r="B351">
            <v>672</v>
          </cell>
          <cell r="C351" t="str">
            <v>Maxwelton Ct. Apts #13</v>
          </cell>
          <cell r="D351" t="str">
            <v>Maxwelton Ct. Apts #13</v>
          </cell>
        </row>
        <row r="352">
          <cell r="A352" t="str">
            <v>0673</v>
          </cell>
          <cell r="B352">
            <v>673</v>
          </cell>
          <cell r="C352" t="str">
            <v>Maxwelton Ct. Apts #14</v>
          </cell>
          <cell r="D352" t="str">
            <v>Maxwelton Ct. Apts #14</v>
          </cell>
        </row>
        <row r="353">
          <cell r="A353" t="str">
            <v>0674</v>
          </cell>
          <cell r="B353">
            <v>674</v>
          </cell>
          <cell r="C353" t="str">
            <v>Maxwelton Ct. Apts #15</v>
          </cell>
          <cell r="D353" t="str">
            <v>Maxwelton Ct. Apts #15</v>
          </cell>
        </row>
        <row r="354">
          <cell r="A354" t="str">
            <v>0675</v>
          </cell>
          <cell r="B354">
            <v>675</v>
          </cell>
          <cell r="C354" t="str">
            <v>Maxwelton Ct. Apts #16</v>
          </cell>
          <cell r="D354" t="str">
            <v>Maxwelton Ct. Apts #16</v>
          </cell>
        </row>
        <row r="355">
          <cell r="A355" t="str">
            <v>0676</v>
          </cell>
          <cell r="B355">
            <v>676</v>
          </cell>
          <cell r="C355" t="str">
            <v>New Student Center</v>
          </cell>
          <cell r="D355" t="str">
            <v>New Student Center</v>
          </cell>
        </row>
        <row r="356">
          <cell r="A356" t="str">
            <v>0677</v>
          </cell>
          <cell r="B356">
            <v>677</v>
          </cell>
          <cell r="C356" t="str">
            <v>University Flats</v>
          </cell>
          <cell r="D356" t="str">
            <v>University Flats</v>
          </cell>
        </row>
        <row r="357">
          <cell r="A357" t="str">
            <v>0678</v>
          </cell>
          <cell r="B357">
            <v>678</v>
          </cell>
          <cell r="C357" t="str">
            <v>Lewis Hall</v>
          </cell>
          <cell r="D357" t="str">
            <v>Lewis Hall</v>
          </cell>
        </row>
        <row r="358">
          <cell r="A358" t="str">
            <v>0679</v>
          </cell>
          <cell r="B358">
            <v>679</v>
          </cell>
          <cell r="C358" t="str">
            <v>Research Building #2</v>
          </cell>
          <cell r="D358" t="str">
            <v>Research Building #2</v>
          </cell>
        </row>
        <row r="359">
          <cell r="A359" t="str">
            <v>0682</v>
          </cell>
          <cell r="B359">
            <v>682</v>
          </cell>
          <cell r="C359" t="str">
            <v>Baseball Facility</v>
          </cell>
          <cell r="D359" t="str">
            <v>Baseball Facility</v>
          </cell>
        </row>
        <row r="360">
          <cell r="A360" t="str">
            <v>0687</v>
          </cell>
          <cell r="B360">
            <v>687</v>
          </cell>
          <cell r="C360" t="str">
            <v>131 Virginia Ave</v>
          </cell>
          <cell r="D360" t="str">
            <v>131 Virginia Ave</v>
          </cell>
        </row>
        <row r="361">
          <cell r="A361" t="str">
            <v>0691</v>
          </cell>
          <cell r="B361">
            <v>691</v>
          </cell>
          <cell r="C361" t="str">
            <v>143 State St</v>
          </cell>
          <cell r="D361" t="str">
            <v>143 State St</v>
          </cell>
        </row>
        <row r="362">
          <cell r="A362" t="str">
            <v>0694</v>
          </cell>
          <cell r="B362">
            <v>694</v>
          </cell>
          <cell r="C362" t="str">
            <v>112 Conn Terrace</v>
          </cell>
          <cell r="D362" t="str">
            <v>112 Conn Terrace</v>
          </cell>
        </row>
        <row r="363">
          <cell r="A363" t="str">
            <v>0695</v>
          </cell>
          <cell r="B363">
            <v>695</v>
          </cell>
          <cell r="C363" t="str">
            <v>Blue Lot Bus Shelter</v>
          </cell>
          <cell r="D363" t="str">
            <v>Blue Lot Bus Shelter</v>
          </cell>
        </row>
        <row r="364">
          <cell r="A364" t="str">
            <v>0698</v>
          </cell>
          <cell r="B364">
            <v>698</v>
          </cell>
          <cell r="C364" t="str">
            <v>University Inn #1</v>
          </cell>
          <cell r="D364" t="str">
            <v>University Inn #1</v>
          </cell>
        </row>
        <row r="365">
          <cell r="A365" t="str">
            <v>0699</v>
          </cell>
          <cell r="B365">
            <v>699</v>
          </cell>
          <cell r="C365" t="str">
            <v>University Inn #2</v>
          </cell>
          <cell r="D365" t="str">
            <v>University Inn #2</v>
          </cell>
        </row>
        <row r="366">
          <cell r="A366" t="str">
            <v>0703</v>
          </cell>
          <cell r="B366">
            <v>703</v>
          </cell>
          <cell r="C366" t="str">
            <v>Senior Center</v>
          </cell>
          <cell r="D366" t="str">
            <v>Senior Center</v>
          </cell>
        </row>
        <row r="367">
          <cell r="A367" t="str">
            <v>0704</v>
          </cell>
          <cell r="B367">
            <v>704</v>
          </cell>
          <cell r="C367" t="str">
            <v>414 Pennsylvania Ct</v>
          </cell>
          <cell r="D367" t="str">
            <v>414 Pennsylvania Ct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 t="str">
            <v>9777</v>
          </cell>
          <cell r="B372">
            <v>9777</v>
          </cell>
          <cell r="C372" t="str">
            <v>114 Conn Terrace</v>
          </cell>
          <cell r="D372" t="str">
            <v>114 Conn Terrace</v>
          </cell>
        </row>
        <row r="373">
          <cell r="A373" t="str">
            <v>9779</v>
          </cell>
          <cell r="B373">
            <v>9779</v>
          </cell>
          <cell r="C373" t="str">
            <v>PNC Pop Up Branch</v>
          </cell>
          <cell r="D373" t="str">
            <v>PNC Pop Up Branch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9861</v>
          </cell>
        </row>
        <row r="378">
          <cell r="A378" t="str">
            <v>9873</v>
          </cell>
        </row>
        <row r="379">
          <cell r="A379" t="str">
            <v>9925</v>
          </cell>
        </row>
        <row r="380">
          <cell r="A380" t="str">
            <v>9983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I12" sqref="I12"/>
    </sheetView>
  </sheetViews>
  <sheetFormatPr defaultColWidth="9.140625" defaultRowHeight="15" x14ac:dyDescent="0.25"/>
  <cols>
    <col min="1" max="1" width="12.5703125" style="46" bestFit="1" customWidth="1"/>
    <col min="2" max="2" width="7.42578125" style="25" bestFit="1" customWidth="1"/>
    <col min="3" max="3" width="24" style="15" customWidth="1"/>
    <col min="4" max="4" width="14.28515625" style="15" bestFit="1" customWidth="1"/>
    <col min="5" max="5" width="8.42578125" style="15" bestFit="1" customWidth="1"/>
    <col min="6" max="6" width="13.28515625" style="15" bestFit="1" customWidth="1"/>
    <col min="7" max="7" width="20.140625" style="15" customWidth="1"/>
    <col min="8" max="8" width="18.5703125" style="15" customWidth="1"/>
    <col min="9" max="9" width="26.85546875" style="10" customWidth="1"/>
    <col min="10" max="14" width="9.140625" style="15"/>
    <col min="15" max="15" width="11.5703125" style="15" customWidth="1"/>
    <col min="16" max="16384" width="9.140625" style="15"/>
  </cols>
  <sheetData>
    <row r="1" spans="1:16" ht="90" x14ac:dyDescent="0.25">
      <c r="A1" s="64" t="s">
        <v>7</v>
      </c>
      <c r="B1" s="80" t="s">
        <v>74</v>
      </c>
      <c r="C1" s="80"/>
      <c r="F1" s="66" t="s">
        <v>10</v>
      </c>
      <c r="G1" s="17">
        <v>42934</v>
      </c>
      <c r="J1" s="68" t="s">
        <v>33</v>
      </c>
      <c r="K1" s="68" t="s">
        <v>34</v>
      </c>
      <c r="L1" s="18"/>
      <c r="M1" s="18"/>
      <c r="N1" s="18"/>
      <c r="O1" s="19" t="s">
        <v>35</v>
      </c>
      <c r="P1" s="20" t="s">
        <v>47</v>
      </c>
    </row>
    <row r="2" spans="1:16" ht="16.5" thickBot="1" x14ac:dyDescent="0.3">
      <c r="A2" s="65" t="s">
        <v>8</v>
      </c>
      <c r="B2" s="81" t="str">
        <f>VLOOKUP(B1,BuildingList!A:B,2,FALSE)</f>
        <v>Biomedical Biological Sciences Research Building</v>
      </c>
      <c r="C2" s="81"/>
      <c r="F2" s="67" t="s">
        <v>12</v>
      </c>
      <c r="G2" s="21" t="s">
        <v>73</v>
      </c>
      <c r="J2" s="14">
        <f>G35-J35</f>
        <v>0</v>
      </c>
      <c r="K2" s="14">
        <f>H35-M35</f>
        <v>0</v>
      </c>
      <c r="L2" s="22"/>
      <c r="M2" s="22"/>
      <c r="N2" s="22"/>
      <c r="O2" s="23"/>
      <c r="P2" s="24"/>
    </row>
    <row r="3" spans="1:16" x14ac:dyDescent="0.25">
      <c r="J3" s="10"/>
      <c r="K3" s="10"/>
      <c r="L3" s="10"/>
      <c r="M3" s="10"/>
      <c r="N3" s="10"/>
      <c r="O3" s="10"/>
    </row>
    <row r="4" spans="1:16" x14ac:dyDescent="0.25">
      <c r="J4" s="10"/>
      <c r="K4" s="10"/>
      <c r="L4" s="10"/>
      <c r="M4" s="10"/>
      <c r="N4" s="10"/>
      <c r="O4" s="10"/>
    </row>
    <row r="5" spans="1:16" s="28" customFormat="1" ht="45.75" thickBot="1" x14ac:dyDescent="0.3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39" customFormat="1" ht="15.75" thickTop="1" x14ac:dyDescent="0.25">
      <c r="A6" s="46" t="s">
        <v>75</v>
      </c>
      <c r="B6" s="46" t="s">
        <v>80</v>
      </c>
      <c r="C6" s="40" t="s">
        <v>81</v>
      </c>
      <c r="D6" s="39" t="s">
        <v>5</v>
      </c>
      <c r="E6" s="48">
        <v>579</v>
      </c>
      <c r="F6" s="48">
        <v>574</v>
      </c>
      <c r="G6" s="48" t="s">
        <v>2</v>
      </c>
      <c r="H6" s="39" t="s">
        <v>2</v>
      </c>
      <c r="I6" s="40"/>
      <c r="J6" s="57" t="str">
        <f>IF(G6="No Change","N/A",IF(G6="New Tag Required",Lookup!F:F,IF(G6="Remove Old Tag",Lookup!F:F,IF(G6="N/A","N/A",""))))</f>
        <v>N/A</v>
      </c>
      <c r="K6" s="58"/>
      <c r="L6" s="46"/>
      <c r="M6" s="57" t="str">
        <f>IF(H6="No Change","N/A",IF(H6="New Tag Required",Lookup!F:F,IF(H6="Remove Old Sign",Lookup!F:F,IF(H6="N/A","N/A",""))))</f>
        <v>N/A</v>
      </c>
      <c r="N6" s="58"/>
      <c r="O6" s="57"/>
    </row>
    <row r="7" spans="1:16" s="39" customFormat="1" ht="15" customHeight="1" x14ac:dyDescent="0.25">
      <c r="A7" s="46" t="s">
        <v>76</v>
      </c>
      <c r="B7" s="46" t="s">
        <v>80</v>
      </c>
      <c r="C7" s="40" t="s">
        <v>81</v>
      </c>
      <c r="D7" s="39" t="s">
        <v>5</v>
      </c>
      <c r="E7" s="48">
        <v>338</v>
      </c>
      <c r="F7" s="48">
        <v>318</v>
      </c>
      <c r="G7" s="48" t="s">
        <v>2</v>
      </c>
      <c r="H7" s="39" t="s">
        <v>2</v>
      </c>
      <c r="I7" s="40"/>
      <c r="J7" s="57" t="str">
        <f>IF(G7="No Change","N/A",IF(G7="New Tag Required",Lookup!F:F,IF(G7="Remove Old Tag",Lookup!F:F,IF(G7="N/A","N/A",""))))</f>
        <v>N/A</v>
      </c>
      <c r="K7" s="58"/>
      <c r="L7" s="46"/>
      <c r="M7" s="57" t="str">
        <f>IF(H7="No Change","N/A",IF(H7="New Tag Required",Lookup!F:F,IF(H7="Remove Old Sign",Lookup!F:F,IF(H7="N/A","N/A",""))))</f>
        <v>N/A</v>
      </c>
      <c r="N7" s="58"/>
      <c r="O7" s="57"/>
    </row>
    <row r="8" spans="1:16" s="39" customFormat="1" ht="15" customHeight="1" x14ac:dyDescent="0.25">
      <c r="A8" s="78" t="s">
        <v>82</v>
      </c>
      <c r="B8" s="46" t="s">
        <v>80</v>
      </c>
      <c r="C8" s="40" t="s">
        <v>81</v>
      </c>
      <c r="D8" s="39" t="s">
        <v>5</v>
      </c>
      <c r="E8" s="48">
        <v>129</v>
      </c>
      <c r="F8" s="48">
        <v>19</v>
      </c>
      <c r="G8" s="48" t="s">
        <v>2</v>
      </c>
      <c r="H8" s="39" t="s">
        <v>2</v>
      </c>
      <c r="I8" s="40"/>
      <c r="J8" s="57" t="str">
        <f>IF(G8="No Change","N/A",IF(G8="New Tag Required",Lookup!F:F,IF(G8="Remove Old Tag",Lookup!F:F,IF(G8="N/A","N/A",""))))</f>
        <v>N/A</v>
      </c>
      <c r="K8" s="58"/>
      <c r="L8" s="46"/>
      <c r="M8" s="57" t="str">
        <f>IF(H8="No Change","N/A",IF(H8="New Tag Required",Lookup!F:F,IF(H8="Remove Old Sign",Lookup!F:F,IF(H8="N/A","N/A",""))))</f>
        <v>N/A</v>
      </c>
      <c r="N8" s="58"/>
      <c r="O8" s="57"/>
    </row>
    <row r="9" spans="1:16" s="39" customFormat="1" x14ac:dyDescent="0.25">
      <c r="A9" s="78" t="s">
        <v>77</v>
      </c>
      <c r="B9" s="46" t="s">
        <v>80</v>
      </c>
      <c r="C9" s="40" t="s">
        <v>81</v>
      </c>
      <c r="D9" s="39" t="s">
        <v>5</v>
      </c>
      <c r="E9" s="60">
        <v>339</v>
      </c>
      <c r="F9" s="60">
        <v>319</v>
      </c>
      <c r="G9" s="48" t="s">
        <v>2</v>
      </c>
      <c r="H9" s="39" t="s">
        <v>2</v>
      </c>
      <c r="I9" s="40"/>
      <c r="J9" s="57" t="str">
        <f>IF(G9="No Change","N/A",IF(G9="New Tag Required",Lookup!F:F,IF(G9="Remove Old Tag",Lookup!F:F,IF(G9="N/A","N/A",""))))</f>
        <v>N/A</v>
      </c>
      <c r="K9" s="58"/>
      <c r="L9" s="59"/>
      <c r="M9" s="57" t="str">
        <f>IF(H9="No Change","N/A",IF(H9="New Tag Required",Lookup!F:F,IF(H9="Remove Old Sign",Lookup!F:F,IF(H9="N/A","N/A",""))))</f>
        <v>N/A</v>
      </c>
      <c r="N9" s="58"/>
      <c r="O9" s="57"/>
    </row>
    <row r="10" spans="1:16" s="39" customFormat="1" x14ac:dyDescent="0.25">
      <c r="A10" s="78" t="s">
        <v>83</v>
      </c>
      <c r="B10" s="78" t="s">
        <v>80</v>
      </c>
      <c r="C10" s="77" t="s">
        <v>81</v>
      </c>
      <c r="D10" s="39" t="s">
        <v>5</v>
      </c>
      <c r="E10" s="48">
        <v>225</v>
      </c>
      <c r="F10" s="48">
        <v>19</v>
      </c>
      <c r="G10" s="48" t="s">
        <v>2</v>
      </c>
      <c r="H10" s="39" t="s">
        <v>2</v>
      </c>
      <c r="I10" s="40"/>
      <c r="J10" s="57" t="str">
        <f>IF(G10="No Change","N/A",IF(G10="New Tag Required",Lookup!F:F,IF(G10="Remove Old Tag",Lookup!F:F,IF(G10="N/A","N/A",""))))</f>
        <v>N/A</v>
      </c>
      <c r="K10" s="58"/>
      <c r="L10" s="59"/>
      <c r="M10" s="57" t="str">
        <f>IF(H10="No Change","N/A",IF(H10="New Tag Required",Lookup!F:F,IF(H10="Remove Old Sign",Lookup!F:F,IF(H10="N/A","N/A",""))))</f>
        <v>N/A</v>
      </c>
      <c r="N10" s="58"/>
      <c r="O10" s="57"/>
    </row>
    <row r="11" spans="1:16" s="39" customFormat="1" x14ac:dyDescent="0.25">
      <c r="A11" s="79" t="s">
        <v>84</v>
      </c>
      <c r="B11" s="78" t="s">
        <v>80</v>
      </c>
      <c r="C11" s="77" t="s">
        <v>81</v>
      </c>
      <c r="D11" s="39" t="s">
        <v>5</v>
      </c>
      <c r="E11" s="48">
        <v>468</v>
      </c>
      <c r="F11" s="48">
        <v>823</v>
      </c>
      <c r="G11" s="48" t="s">
        <v>2</v>
      </c>
      <c r="H11" s="39" t="s">
        <v>2</v>
      </c>
      <c r="I11" s="40"/>
      <c r="J11" s="57" t="str">
        <f>IF(G11="No Change","N/A",IF(G11="New Tag Required",Lookup!F:F,IF(G11="Remove Old Tag",Lookup!F:F,IF(G11="N/A","N/A",""))))</f>
        <v>N/A</v>
      </c>
      <c r="K11" s="58"/>
      <c r="L11" s="61"/>
      <c r="M11" s="57" t="str">
        <f>IF(H11="No Change","N/A",IF(H11="New Tag Required",Lookup!F:F,IF(H11="Remove Old Sign",Lookup!F:F,IF(H11="N/A","N/A",""))))</f>
        <v>N/A</v>
      </c>
      <c r="N11" s="58"/>
      <c r="O11" s="57"/>
    </row>
    <row r="12" spans="1:16" s="39" customFormat="1" x14ac:dyDescent="0.25">
      <c r="A12" s="79" t="s">
        <v>78</v>
      </c>
      <c r="B12" s="78" t="s">
        <v>80</v>
      </c>
      <c r="C12" s="77" t="s">
        <v>81</v>
      </c>
      <c r="D12" s="39" t="s">
        <v>5</v>
      </c>
      <c r="E12" s="48">
        <v>933</v>
      </c>
      <c r="F12" s="48">
        <v>929</v>
      </c>
      <c r="G12" s="48" t="s">
        <v>2</v>
      </c>
      <c r="H12" s="39" t="s">
        <v>2</v>
      </c>
      <c r="I12" s="40"/>
      <c r="J12" s="57" t="str">
        <f>IF(G12="No Change","N/A",IF(G12="New Tag Required",Lookup!F:F,IF(G12="Remove Old Tag",Lookup!F:F,IF(G12="N/A","N/A",""))))</f>
        <v>N/A</v>
      </c>
      <c r="K12" s="58"/>
      <c r="L12" s="61"/>
      <c r="M12" s="57" t="str">
        <f>IF(H12="No Change","N/A",IF(H12="New Tag Required",Lookup!F:F,IF(H12="Remove Old Sign",Lookup!F:F,IF(H12="N/A","N/A",""))))</f>
        <v>N/A</v>
      </c>
      <c r="N12" s="58"/>
      <c r="O12" s="57"/>
    </row>
    <row r="13" spans="1:16" s="39" customFormat="1" x14ac:dyDescent="0.25">
      <c r="A13" s="79" t="s">
        <v>79</v>
      </c>
      <c r="B13" s="46" t="s">
        <v>80</v>
      </c>
      <c r="C13" s="40" t="s">
        <v>81</v>
      </c>
      <c r="D13" s="39" t="s">
        <v>5</v>
      </c>
      <c r="E13" s="48">
        <v>851</v>
      </c>
      <c r="F13" s="48">
        <v>834</v>
      </c>
      <c r="G13" s="48" t="s">
        <v>2</v>
      </c>
      <c r="H13" s="39" t="s">
        <v>2</v>
      </c>
      <c r="I13" s="40"/>
      <c r="J13" s="57" t="str">
        <f>IF(G13="No Change","N/A",IF(G13="New Tag Required",Lookup!F:F,IF(G13="Remove Old Tag",Lookup!F:F,IF(G13="N/A","N/A",""))))</f>
        <v>N/A</v>
      </c>
      <c r="K13" s="58"/>
      <c r="L13" s="61"/>
      <c r="M13" s="57" t="str">
        <f>IF(H13="No Change","N/A",IF(H13="New Tag Required",Lookup!F:F,IF(H13="Remove Old Sign",Lookup!F:F,IF(H13="N/A","N/A",""))))</f>
        <v>N/A</v>
      </c>
      <c r="N13" s="58"/>
      <c r="O13" s="57"/>
    </row>
    <row r="14" spans="1:16" s="39" customFormat="1" x14ac:dyDescent="0.25">
      <c r="A14" s="61"/>
      <c r="B14" s="46"/>
      <c r="C14" s="40"/>
      <c r="E14" s="48"/>
      <c r="F14" s="48"/>
      <c r="G14" s="48"/>
      <c r="I14" s="40"/>
      <c r="J14" s="57" t="str">
        <f>IF(G14="No Change","N/A",IF(G14="New Tag Required",Lookup!F:F,IF(G14="Remove Old Tag",Lookup!F:F,IF(G14="N/A","N/A",""))))</f>
        <v/>
      </c>
      <c r="K14" s="58"/>
      <c r="L14" s="61"/>
      <c r="M14" s="57" t="str">
        <f>IF(H14="No Change","N/A",IF(H14="New Tag Required",Lookup!F:F,IF(H14="Remove Old Sign",Lookup!F:F,IF(H14="N/A","N/A",""))))</f>
        <v/>
      </c>
      <c r="N14" s="58"/>
      <c r="O14" s="57"/>
    </row>
    <row r="15" spans="1:16" s="39" customFormat="1" x14ac:dyDescent="0.25">
      <c r="A15" s="61"/>
      <c r="B15" s="46"/>
      <c r="C15" s="40"/>
      <c r="E15" s="48"/>
      <c r="F15" s="48"/>
      <c r="G15" s="48"/>
      <c r="I15" s="40"/>
      <c r="J15" s="57" t="str">
        <f>IF(G15="No Change","N/A",IF(G15="New Tag Required",Lookup!F:F,IF(G15="Remove Old Tag",Lookup!F:F,IF(G15="N/A","N/A",""))))</f>
        <v/>
      </c>
      <c r="K15" s="58"/>
      <c r="L15" s="57"/>
      <c r="M15" s="57" t="str">
        <f>IF(H15="No Change","N/A",IF(H15="New Tag Required",Lookup!F:F,IF(H15="Remove Old Sign",Lookup!F:F,IF(H15="N/A","N/A",""))))</f>
        <v/>
      </c>
      <c r="N15" s="58"/>
      <c r="O15" s="57"/>
    </row>
    <row r="16" spans="1:16" s="39" customFormat="1" x14ac:dyDescent="0.25">
      <c r="A16" s="61"/>
      <c r="B16" s="46"/>
      <c r="C16" s="40"/>
      <c r="E16" s="48"/>
      <c r="F16" s="48"/>
      <c r="G16" s="48"/>
      <c r="I16" s="40"/>
      <c r="J16" s="57" t="str">
        <f>IF(G16="No Change","N/A",IF(G16="New Tag Required",Lookup!F:F,IF(G16="Remove Old Tag",Lookup!F:F,IF(G16="N/A","N/A",""))))</f>
        <v/>
      </c>
      <c r="K16" s="62"/>
      <c r="L16" s="40"/>
      <c r="M16" s="57" t="str">
        <f>IF(H16="No Change","N/A",IF(H16="New Tag Required",Lookup!F:F,IF(H16="Remove Old Sign",Lookup!F:F,IF(H16="N/A","N/A",""))))</f>
        <v/>
      </c>
      <c r="N16" s="62"/>
      <c r="O16" s="40"/>
    </row>
    <row r="17" spans="1:15" s="39" customFormat="1" x14ac:dyDescent="0.25">
      <c r="A17" s="61"/>
      <c r="B17" s="46"/>
      <c r="C17" s="40"/>
      <c r="E17" s="48"/>
      <c r="F17" s="48"/>
      <c r="G17" s="48"/>
      <c r="I17" s="40"/>
      <c r="J17" s="57" t="str">
        <f>IF(G17="No Change","N/A",IF(G17="New Tag Required",Lookup!F:F,IF(G17="Remove Old Tag",Lookup!F:F,IF(G17="N/A","N/A",""))))</f>
        <v/>
      </c>
      <c r="K17" s="62"/>
      <c r="L17" s="40"/>
      <c r="M17" s="57" t="str">
        <f>IF(H17="No Change","N/A",IF(H17="New Tag Required",Lookup!F:F,IF(H17="Remove Old Sign",Lookup!F:F,IF(H17="N/A","N/A",""))))</f>
        <v/>
      </c>
      <c r="N17" s="62"/>
      <c r="O17" s="40"/>
    </row>
    <row r="18" spans="1:15" s="39" customFormat="1" x14ac:dyDescent="0.25">
      <c r="B18" s="46"/>
      <c r="C18" s="40"/>
      <c r="E18" s="48"/>
      <c r="F18" s="48"/>
      <c r="G18" s="48"/>
      <c r="I18" s="40"/>
      <c r="J18" s="57" t="str">
        <f>IF(G18="No Change","N/A",IF(G18="New Tag Required",Lookup!F:F,IF(G18="Remove Old Tag",Lookup!F:F,IF(G18="N/A","N/A",""))))</f>
        <v/>
      </c>
      <c r="K18" s="62"/>
      <c r="L18" s="40"/>
      <c r="M18" s="57" t="str">
        <f>IF(H18="No Change","N/A",IF(H18="New Tag Required",Lookup!F:F,IF(H18="Remove Old Sign",Lookup!F:F,IF(H18="N/A","N/A",""))))</f>
        <v/>
      </c>
      <c r="N18" s="62"/>
      <c r="O18" s="40"/>
    </row>
    <row r="19" spans="1:15" s="39" customFormat="1" x14ac:dyDescent="0.25">
      <c r="B19" s="46"/>
      <c r="C19" s="40"/>
      <c r="E19" s="48"/>
      <c r="F19" s="48"/>
      <c r="G19" s="48"/>
      <c r="I19" s="40"/>
      <c r="J19" s="57" t="str">
        <f>IF(G19="No Change","N/A",IF(G19="New Tag Required",Lookup!F:F,IF(G19="Remove Old Tag",Lookup!F:F,IF(G19="N/A","N/A",""))))</f>
        <v/>
      </c>
      <c r="K19" s="62"/>
      <c r="L19" s="40"/>
      <c r="M19" s="57" t="str">
        <f>IF(H19="No Change","N/A",IF(H19="New Tag Required",Lookup!F:F,IF(H19="Remove Old Sign",Lookup!F:F,IF(H19="N/A","N/A",""))))</f>
        <v/>
      </c>
      <c r="N19" s="62"/>
      <c r="O19" s="40"/>
    </row>
    <row r="20" spans="1:15" s="39" customFormat="1" x14ac:dyDescent="0.25">
      <c r="B20" s="46"/>
      <c r="C20" s="40"/>
      <c r="E20" s="48"/>
      <c r="F20" s="48"/>
      <c r="G20" s="48"/>
      <c r="I20" s="40"/>
      <c r="J20" s="57" t="str">
        <f>IF(G20="No Change","N/A",IF(G20="New Tag Required",Lookup!F:F,IF(G20="Remove Old Tag",Lookup!F:F,IF(G20="N/A","N/A",""))))</f>
        <v/>
      </c>
      <c r="K20" s="62"/>
      <c r="L20" s="40"/>
      <c r="M20" s="57" t="str">
        <f>IF(H20="No Change","N/A",IF(H20="New Tag Required",Lookup!F:F,IF(H20="Remove Old Sign",Lookup!F:F,IF(H20="N/A","N/A",""))))</f>
        <v/>
      </c>
      <c r="N20" s="62"/>
      <c r="O20" s="40"/>
    </row>
    <row r="21" spans="1:15" s="39" customFormat="1" x14ac:dyDescent="0.25">
      <c r="B21" s="46"/>
      <c r="C21" s="40"/>
      <c r="E21" s="48"/>
      <c r="F21" s="49"/>
      <c r="G21" s="48"/>
      <c r="I21" s="40"/>
      <c r="J21" s="57" t="str">
        <f>IF(G21="No Change","N/A",IF(G21="New Tag Required",Lookup!F:F,IF(G21="Remove Old Tag",Lookup!F:F,IF(G21="N/A","N/A",""))))</f>
        <v/>
      </c>
      <c r="K21" s="62"/>
      <c r="L21" s="40"/>
      <c r="M21" s="57" t="str">
        <f>IF(H21="No Change","N/A",IF(H21="New Tag Required",Lookup!F:F,IF(H21="Remove Old Sign",Lookup!F:F,IF(H21="N/A","N/A",""))))</f>
        <v/>
      </c>
      <c r="N21" s="62"/>
      <c r="O21" s="40"/>
    </row>
    <row r="22" spans="1:15" s="39" customFormat="1" x14ac:dyDescent="0.25">
      <c r="B22" s="46"/>
      <c r="C22" s="40"/>
      <c r="E22" s="48"/>
      <c r="F22" s="48"/>
      <c r="G22" s="48"/>
      <c r="I22" s="40"/>
      <c r="J22" s="57" t="str">
        <f>IF(G22="No Change","N/A",IF(G22="New Tag Required",Lookup!F:F,IF(G22="Remove Old Tag",Lookup!F:F,IF(G22="N/A","N/A",""))))</f>
        <v/>
      </c>
      <c r="K22" s="62"/>
      <c r="L22" s="40"/>
      <c r="M22" s="57" t="str">
        <f>IF(H22="No Change","N/A",IF(H22="New Tag Required",Lookup!F:F,IF(H22="Remove Old Sign",Lookup!F:F,IF(H22="N/A","N/A",""))))</f>
        <v/>
      </c>
      <c r="N22" s="62"/>
      <c r="O22" s="40"/>
    </row>
    <row r="23" spans="1:15" s="39" customFormat="1" x14ac:dyDescent="0.25">
      <c r="B23" s="46"/>
      <c r="C23" s="40"/>
      <c r="E23" s="48"/>
      <c r="F23" s="48"/>
      <c r="G23" s="48"/>
      <c r="I23" s="40"/>
      <c r="J23" s="57" t="str">
        <f>IF(G23="No Change","N/A",IF(G23="New Tag Required",Lookup!F:F,IF(G23="Remove Old Tag",Lookup!F:F,IF(G23="N/A","N/A",""))))</f>
        <v/>
      </c>
      <c r="K23" s="63"/>
      <c r="M23" s="57" t="str">
        <f>IF(H23="No Change","N/A",IF(H23="New Tag Required",Lookup!F:F,IF(H23="Remove Old Sign",Lookup!F:F,IF(H23="N/A","N/A",""))))</f>
        <v/>
      </c>
      <c r="N23" s="62"/>
      <c r="O23" s="40"/>
    </row>
    <row r="24" spans="1:15" s="39" customFormat="1" x14ac:dyDescent="0.25">
      <c r="B24" s="46"/>
      <c r="C24" s="40"/>
      <c r="E24" s="48"/>
      <c r="F24" s="48"/>
      <c r="G24" s="48"/>
      <c r="I24" s="40"/>
      <c r="J24" s="57" t="str">
        <f>IF(G24="No Change","N/A",IF(G24="New Tag Required",Lookup!F:F,IF(G24="Remove Old Tag",Lookup!F:F,IF(G24="N/A","N/A",""))))</f>
        <v/>
      </c>
      <c r="K24" s="63"/>
      <c r="M24" s="57" t="str">
        <f>IF(H24="No Change","N/A",IF(H24="New Tag Required",Lookup!F:F,IF(H24="Remove Old Sign",Lookup!F:F,IF(H24="N/A","N/A",""))))</f>
        <v/>
      </c>
      <c r="N24" s="62"/>
      <c r="O24" s="40"/>
    </row>
    <row r="25" spans="1:15" s="39" customFormat="1" x14ac:dyDescent="0.25">
      <c r="B25" s="46"/>
      <c r="C25" s="40"/>
      <c r="E25" s="48"/>
      <c r="F25" s="48"/>
      <c r="G25" s="48"/>
      <c r="I25" s="40"/>
      <c r="J25" s="57" t="str">
        <f>IF(G25="No Change","N/A",IF(G25="New Tag Required",Lookup!F:F,IF(G25="Remove Old Tag",Lookup!F:F,IF(G25="N/A","N/A",""))))</f>
        <v/>
      </c>
      <c r="K25" s="63"/>
      <c r="M25" s="57" t="str">
        <f>IF(H25="No Change","N/A",IF(H25="New Tag Required",Lookup!F:F,IF(H25="Remove Old Sign",Lookup!F:F,IF(H25="N/A","N/A",""))))</f>
        <v/>
      </c>
      <c r="N25" s="63"/>
    </row>
    <row r="26" spans="1:15" s="39" customFormat="1" x14ac:dyDescent="0.25">
      <c r="B26" s="46"/>
      <c r="C26" s="40"/>
      <c r="E26" s="48"/>
      <c r="F26" s="48"/>
      <c r="G26" s="48"/>
      <c r="I26" s="40"/>
      <c r="J26" s="57" t="str">
        <f>IF(G26="No Change","N/A",IF(G26="New Tag Required",Lookup!F:F,IF(G26="Remove Old Tag",Lookup!F:F,IF(G26="N/A","N/A",""))))</f>
        <v/>
      </c>
      <c r="K26" s="63"/>
      <c r="M26" s="57" t="str">
        <f>IF(H26="No Change","N/A",IF(H26="New Tag Required",Lookup!F:F,IF(H26="Remove Old Sign",Lookup!F:F,IF(H26="N/A","N/A",""))))</f>
        <v/>
      </c>
      <c r="N26" s="63"/>
    </row>
    <row r="27" spans="1:15" s="39" customFormat="1" x14ac:dyDescent="0.25">
      <c r="A27" s="47"/>
      <c r="B27" s="46"/>
      <c r="C27" s="40"/>
      <c r="E27" s="48"/>
      <c r="F27" s="48"/>
      <c r="G27" s="48"/>
      <c r="I27" s="40"/>
      <c r="J27" s="57" t="str">
        <f>IF(G27="No Change","N/A",IF(G27="New Tag Required",Lookup!F:F,IF(G27="Remove Old Tag",Lookup!F:F,IF(G27="N/A","N/A",""))))</f>
        <v/>
      </c>
      <c r="K27" s="63"/>
      <c r="M27" s="57" t="str">
        <f>IF(H27="No Change","N/A",IF(H27="New Tag Required",Lookup!F:F,IF(H27="Remove Old Sign",Lookup!F:F,IF(H27="N/A","N/A",""))))</f>
        <v/>
      </c>
      <c r="N27" s="63"/>
    </row>
    <row r="28" spans="1:15" s="39" customFormat="1" x14ac:dyDescent="0.25">
      <c r="A28" s="47"/>
      <c r="B28" s="46"/>
      <c r="C28" s="40"/>
      <c r="E28" s="48"/>
      <c r="F28" s="48"/>
      <c r="G28" s="48"/>
      <c r="I28" s="40"/>
      <c r="J28" s="57" t="str">
        <f>IF(G28="No Change","N/A",IF(G28="New Tag Required",Lookup!F:F,IF(G28="Remove Old Tag",Lookup!F:F,IF(G28="N/A","N/A",""))))</f>
        <v/>
      </c>
      <c r="K28" s="63"/>
      <c r="M28" s="57" t="str">
        <f>IF(H28="No Change","N/A",IF(H28="New Tag Required",Lookup!F:F,IF(H28="Remove Old Sign",Lookup!F:F,IF(H28="N/A","N/A",""))))</f>
        <v/>
      </c>
      <c r="N28" s="63"/>
    </row>
    <row r="29" spans="1:15" s="39" customFormat="1" x14ac:dyDescent="0.25">
      <c r="A29" s="47"/>
      <c r="B29" s="46"/>
      <c r="C29" s="40"/>
      <c r="E29" s="48"/>
      <c r="F29" s="48"/>
      <c r="G29" s="48"/>
      <c r="I29" s="40"/>
      <c r="J29" s="57" t="str">
        <f>IF(G29="No Change","N/A",IF(G29="New Tag Required",Lookup!F:F,IF(G29="Remove Old Tag",Lookup!F:F,IF(G29="N/A","N/A",""))))</f>
        <v/>
      </c>
      <c r="K29" s="63"/>
      <c r="M29" s="57" t="str">
        <f>IF(H29="No Change","N/A",IF(H29="New Tag Required",Lookup!F:F,IF(H29="Remove Old Sign",Lookup!F:F,IF(H29="N/A","N/A",""))))</f>
        <v/>
      </c>
      <c r="N29" s="63"/>
    </row>
    <row r="30" spans="1:15" x14ac:dyDescent="0.25">
      <c r="A30" s="54"/>
      <c r="C30" s="10"/>
      <c r="E30" s="29"/>
      <c r="F30" s="29"/>
      <c r="G30" s="29"/>
      <c r="J30" s="9" t="str">
        <f>IF(G30="No Change","N/A",IF(G30="New Tag Required",Lookup!F:F,IF(G30="Remove Old Tag",Lookup!F:F,IF(G30="N/A","N/A",""))))</f>
        <v/>
      </c>
      <c r="K30" s="31"/>
      <c r="M30" s="9" t="str">
        <f>IF(H30="No Change","N/A",IF(H30="New Tag Required",Lookup!F:F,IF(H30="Remove Old Sign",Lookup!F:F,IF(H30="N/A","N/A",""))))</f>
        <v/>
      </c>
      <c r="N30" s="31"/>
    </row>
    <row r="31" spans="1:15" x14ac:dyDescent="0.25">
      <c r="A31" s="54"/>
      <c r="C31" s="10"/>
      <c r="E31" s="29"/>
      <c r="F31" s="29"/>
      <c r="G31" s="29"/>
      <c r="J31" s="9" t="str">
        <f>IF(G31="No Change","N/A",IF(G31="New Tag Required",Lookup!F:F,IF(G31="Remove Old Tag",Lookup!F:F,IF(G31="N/A","N/A",""))))</f>
        <v/>
      </c>
      <c r="K31" s="31"/>
      <c r="M31" s="9" t="str">
        <f>IF(H31="No Change","N/A",IF(H31="New Tag Required",Lookup!F:F,IF(H31="Remove Old Sign",Lookup!F:F,IF(H31="N/A","N/A",""))))</f>
        <v/>
      </c>
      <c r="N31" s="31"/>
    </row>
    <row r="32" spans="1:15" x14ac:dyDescent="0.25">
      <c r="A32" s="54"/>
      <c r="C32" s="10"/>
      <c r="E32" s="29"/>
      <c r="F32" s="29"/>
      <c r="G32" s="29"/>
      <c r="J32" s="9" t="str">
        <f>IF(G32="No Change","N/A",IF(G32="New Tag Required",Lookup!F:F,IF(G32="Remove Old Tag",Lookup!F:F,IF(G32="N/A","N/A",""))))</f>
        <v/>
      </c>
      <c r="K32" s="31"/>
      <c r="M32" s="9" t="str">
        <f>IF(H32="No Change","N/A",IF(H32="New Tag Required",Lookup!F:F,IF(H32="Remove Old Sign",Lookup!F:F,IF(H32="N/A","N/A",""))))</f>
        <v/>
      </c>
      <c r="N32" s="31"/>
    </row>
    <row r="33" spans="1:14" ht="15.75" thickBot="1" x14ac:dyDescent="0.3">
      <c r="A33" s="54"/>
      <c r="C33" s="10"/>
      <c r="E33" s="29"/>
      <c r="F33" s="29"/>
      <c r="G33" s="29"/>
      <c r="K33" s="31"/>
      <c r="N33" s="31"/>
    </row>
    <row r="34" spans="1:14" ht="45" x14ac:dyDescent="0.25">
      <c r="A34" s="54"/>
      <c r="C34" s="10"/>
      <c r="E34" s="29"/>
      <c r="F34" s="29"/>
      <c r="G34" s="72" t="s">
        <v>45</v>
      </c>
      <c r="H34" s="73" t="s">
        <v>46</v>
      </c>
      <c r="J34" s="74" t="s">
        <v>40</v>
      </c>
      <c r="K34" s="9"/>
      <c r="L34" s="9"/>
      <c r="M34" s="74" t="s">
        <v>41</v>
      </c>
    </row>
    <row r="35" spans="1:14" ht="15.75" thickBot="1" x14ac:dyDescent="0.3">
      <c r="A35" s="54"/>
      <c r="C35" s="10"/>
      <c r="E35" s="29"/>
      <c r="F35" s="29"/>
      <c r="G35" s="13">
        <f>COUNTIF(G6:G34,"New Tag Required")</f>
        <v>0</v>
      </c>
      <c r="H35" s="12">
        <f>COUNTIF(H6:H34,"New Sign Required")</f>
        <v>0</v>
      </c>
      <c r="J35" s="11">
        <f>COUNTIF(J6:J34,"Installed")</f>
        <v>0</v>
      </c>
      <c r="K35" s="9"/>
      <c r="L35" s="9"/>
      <c r="M35" s="11">
        <f>COUNTIF(M6:M34,"Installed")</f>
        <v>0</v>
      </c>
    </row>
    <row r="36" spans="1:14" x14ac:dyDescent="0.25">
      <c r="A36" s="54"/>
      <c r="C36" s="10"/>
      <c r="E36" s="29"/>
      <c r="F36" s="29"/>
      <c r="G36" s="29"/>
    </row>
    <row r="37" spans="1:14" x14ac:dyDescent="0.25">
      <c r="A37" s="54"/>
      <c r="C37" s="10"/>
      <c r="E37" s="29"/>
      <c r="F37" s="29"/>
      <c r="G37" s="29"/>
    </row>
    <row r="38" spans="1:14" x14ac:dyDescent="0.25">
      <c r="A38" s="54"/>
      <c r="C38" s="10"/>
      <c r="E38" s="29"/>
      <c r="F38" s="29"/>
      <c r="G38" s="29"/>
    </row>
    <row r="39" spans="1:14" x14ac:dyDescent="0.25">
      <c r="A39" s="54"/>
      <c r="C39" s="10"/>
      <c r="E39" s="29"/>
      <c r="F39" s="29"/>
      <c r="G39" s="29"/>
    </row>
    <row r="40" spans="1:14" x14ac:dyDescent="0.25">
      <c r="A40" s="54"/>
      <c r="C40" s="10"/>
      <c r="E40" s="29"/>
      <c r="F40" s="29"/>
      <c r="G40" s="29"/>
    </row>
    <row r="41" spans="1:14" x14ac:dyDescent="0.25">
      <c r="A41" s="54"/>
      <c r="C41" s="10"/>
      <c r="E41" s="29"/>
      <c r="F41" s="29"/>
      <c r="G41" s="29"/>
    </row>
    <row r="42" spans="1:14" x14ac:dyDescent="0.25">
      <c r="A42" s="54"/>
      <c r="C42" s="10"/>
      <c r="E42" s="29"/>
      <c r="F42" s="29"/>
      <c r="G42" s="29"/>
    </row>
    <row r="43" spans="1:14" x14ac:dyDescent="0.25">
      <c r="A43" s="55"/>
      <c r="C43" s="10"/>
      <c r="E43" s="29"/>
      <c r="F43" s="32"/>
      <c r="G43" s="29"/>
    </row>
    <row r="44" spans="1:14" x14ac:dyDescent="0.25">
      <c r="A44" s="55"/>
      <c r="C44" s="10"/>
      <c r="E44" s="29"/>
      <c r="F44" s="32"/>
      <c r="G44" s="29"/>
    </row>
    <row r="45" spans="1:14" x14ac:dyDescent="0.25">
      <c r="A45" s="55"/>
      <c r="C45" s="10"/>
      <c r="E45" s="29"/>
      <c r="F45" s="33"/>
      <c r="G45" s="29"/>
    </row>
    <row r="46" spans="1:14" x14ac:dyDescent="0.25">
      <c r="A46" s="54"/>
      <c r="C46" s="10"/>
      <c r="E46" s="29"/>
      <c r="F46" s="32"/>
      <c r="G46" s="29"/>
    </row>
    <row r="47" spans="1:14" x14ac:dyDescent="0.25">
      <c r="A47" s="54"/>
      <c r="C47" s="10"/>
      <c r="E47" s="29"/>
      <c r="F47" s="32"/>
      <c r="G47" s="29"/>
    </row>
    <row r="48" spans="1:14" x14ac:dyDescent="0.25">
      <c r="A48" s="56"/>
      <c r="C48" s="10"/>
      <c r="E48" s="29"/>
      <c r="F48" s="29"/>
      <c r="G48" s="29"/>
    </row>
    <row r="49" spans="1:7" x14ac:dyDescent="0.25">
      <c r="A49" s="56"/>
      <c r="C49" s="10"/>
      <c r="E49" s="29"/>
      <c r="F49" s="29"/>
      <c r="G49" s="29"/>
    </row>
    <row r="50" spans="1:7" x14ac:dyDescent="0.25">
      <c r="A50" s="56"/>
      <c r="C50" s="10"/>
      <c r="E50" s="29"/>
      <c r="F50" s="29"/>
      <c r="G50" s="29"/>
    </row>
    <row r="51" spans="1:7" x14ac:dyDescent="0.25">
      <c r="A51" s="56"/>
      <c r="C51" s="10"/>
      <c r="E51" s="29"/>
      <c r="F51" s="29"/>
      <c r="G51" s="29"/>
    </row>
    <row r="52" spans="1:7" x14ac:dyDescent="0.25">
      <c r="A52" s="56"/>
      <c r="C52" s="10"/>
      <c r="E52" s="29"/>
      <c r="F52" s="30"/>
      <c r="G52" s="29"/>
    </row>
    <row r="53" spans="1:7" x14ac:dyDescent="0.25">
      <c r="A53" s="56"/>
      <c r="C53" s="10"/>
      <c r="E53" s="29"/>
      <c r="F53" s="29"/>
      <c r="G53" s="29"/>
    </row>
    <row r="54" spans="1:7" x14ac:dyDescent="0.25">
      <c r="A54" s="56"/>
      <c r="C54" s="10"/>
      <c r="E54" s="29"/>
      <c r="F54" s="29"/>
      <c r="G54" s="29"/>
    </row>
    <row r="55" spans="1:7" x14ac:dyDescent="0.25">
      <c r="A55" s="54"/>
      <c r="C55" s="10"/>
      <c r="E55" s="29"/>
      <c r="F55" s="29"/>
      <c r="G55" s="29"/>
    </row>
    <row r="56" spans="1:7" x14ac:dyDescent="0.25">
      <c r="A56" s="54"/>
      <c r="C56" s="10"/>
    </row>
    <row r="57" spans="1:7" x14ac:dyDescent="0.25">
      <c r="C57" s="10"/>
    </row>
    <row r="58" spans="1:7" x14ac:dyDescent="0.25">
      <c r="C58" s="10"/>
    </row>
    <row r="59" spans="1:7" x14ac:dyDescent="0.25">
      <c r="C59" s="10"/>
    </row>
    <row r="60" spans="1:7" x14ac:dyDescent="0.25">
      <c r="C60" s="10"/>
    </row>
    <row r="61" spans="1:7" x14ac:dyDescent="0.25">
      <c r="C61" s="10"/>
    </row>
    <row r="62" spans="1:7" x14ac:dyDescent="0.25">
      <c r="C62" s="10"/>
    </row>
    <row r="63" spans="1:7" x14ac:dyDescent="0.25">
      <c r="C63" s="10"/>
    </row>
    <row r="64" spans="1:7" x14ac:dyDescent="0.25">
      <c r="C64" s="10"/>
    </row>
    <row r="65" spans="3:3" x14ac:dyDescent="0.25">
      <c r="C65" s="10"/>
    </row>
    <row r="66" spans="3:3" x14ac:dyDescent="0.25">
      <c r="C66" s="10"/>
    </row>
    <row r="67" spans="3:3" x14ac:dyDescent="0.25">
      <c r="C67" s="10"/>
    </row>
    <row r="68" spans="3:3" x14ac:dyDescent="0.25">
      <c r="C68" s="10"/>
    </row>
    <row r="69" spans="3:3" x14ac:dyDescent="0.25">
      <c r="C69" s="10"/>
    </row>
    <row r="70" spans="3:3" x14ac:dyDescent="0.25">
      <c r="C70" s="10"/>
    </row>
    <row r="71" spans="3:3" x14ac:dyDescent="0.25">
      <c r="C71" s="10"/>
    </row>
    <row r="72" spans="3:3" x14ac:dyDescent="0.25">
      <c r="C72" s="10"/>
    </row>
    <row r="73" spans="3:3" x14ac:dyDescent="0.25">
      <c r="C73" s="10"/>
    </row>
    <row r="74" spans="3:3" x14ac:dyDescent="0.25">
      <c r="C74" s="10"/>
    </row>
    <row r="75" spans="3:3" x14ac:dyDescent="0.25">
      <c r="C75" s="10"/>
    </row>
    <row r="76" spans="3:3" x14ac:dyDescent="0.25">
      <c r="C76" s="10"/>
    </row>
    <row r="77" spans="3:3" x14ac:dyDescent="0.25">
      <c r="C77" s="10"/>
    </row>
    <row r="78" spans="3:3" x14ac:dyDescent="0.25">
      <c r="C78" s="10"/>
    </row>
    <row r="79" spans="3:3" x14ac:dyDescent="0.25">
      <c r="C79" s="10"/>
    </row>
    <row r="80" spans="3:3" x14ac:dyDescent="0.25">
      <c r="C80" s="10"/>
    </row>
    <row r="81" spans="3:3" x14ac:dyDescent="0.25">
      <c r="C81" s="10"/>
    </row>
    <row r="82" spans="3:3" x14ac:dyDescent="0.25">
      <c r="C82" s="10"/>
    </row>
    <row r="83" spans="3:3" x14ac:dyDescent="0.25">
      <c r="C83" s="10"/>
    </row>
    <row r="84" spans="3:3" x14ac:dyDescent="0.25">
      <c r="C84" s="10"/>
    </row>
    <row r="201" spans="3:3" x14ac:dyDescent="0.25">
      <c r="C201" s="15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30" operator="containsText" text="New Tag Required">
      <formula>NOT(ISERROR(SEARCH("New Tag Required",G40)))</formula>
    </cfRule>
  </conditionalFormatting>
  <conditionalFormatting sqref="D40:D100 D6">
    <cfRule type="containsText" dxfId="58" priority="129" operator="containsText" text="Yes">
      <formula>NOT(ISERROR(SEARCH("Yes",D6)))</formula>
    </cfRule>
  </conditionalFormatting>
  <conditionalFormatting sqref="H40:H100 H201:H422">
    <cfRule type="containsText" dxfId="57" priority="117" operator="containsText" text="New Sign Required">
      <formula>NOT(ISERROR(SEARCH("New Sign Required",H40)))</formula>
    </cfRule>
  </conditionalFormatting>
  <conditionalFormatting sqref="G40:G100">
    <cfRule type="containsText" dxfId="56" priority="116" operator="containsText" text="Action Required">
      <formula>NOT(ISERROR(SEARCH("Action Required",G40)))</formula>
    </cfRule>
  </conditionalFormatting>
  <conditionalFormatting sqref="H40:H100">
    <cfRule type="containsText" dxfId="55" priority="115" operator="containsText" text="Action Required">
      <formula>NOT(ISERROR(SEARCH("Action Required",H40)))</formula>
    </cfRule>
  </conditionalFormatting>
  <conditionalFormatting sqref="G6 G10:G33 G36:G39">
    <cfRule type="containsText" dxfId="54" priority="57" operator="containsText" text="New Tag Required">
      <formula>NOT(ISERROR(SEARCH("New Tag Required",G6)))</formula>
    </cfRule>
  </conditionalFormatting>
  <conditionalFormatting sqref="D15:D39">
    <cfRule type="containsText" dxfId="53" priority="56" operator="containsText" text="Yes">
      <formula>NOT(ISERROR(SEARCH("Yes",D15)))</formula>
    </cfRule>
  </conditionalFormatting>
  <conditionalFormatting sqref="H6 H10:H33 H36:H39">
    <cfRule type="containsText" dxfId="52" priority="55" operator="containsText" text="New Sign Required">
      <formula>NOT(ISERROR(SEARCH("New Sign Required",H6)))</formula>
    </cfRule>
  </conditionalFormatting>
  <conditionalFormatting sqref="G6 G10:G33 G36:G39">
    <cfRule type="containsText" dxfId="51" priority="54" operator="containsText" text="Action Required">
      <formula>NOT(ISERROR(SEARCH("Action Required",G6)))</formula>
    </cfRule>
  </conditionalFormatting>
  <conditionalFormatting sqref="H6 H10:H33 H36:H39">
    <cfRule type="containsText" dxfId="50" priority="53" operator="containsText" text="Action Required">
      <formula>NOT(ISERROR(SEARCH("Action Required",H6)))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101:D200">
    <cfRule type="containsText" dxfId="46" priority="49" operator="containsText" text="Yes">
      <formula>NOT(ISERROR(SEARCH("Yes",D101)))</formula>
    </cfRule>
  </conditionalFormatting>
  <conditionalFormatting sqref="H101:H200">
    <cfRule type="containsText" dxfId="45" priority="48" operator="containsText" text="New Sign Required">
      <formula>NOT(ISERROR(SEARCH("New Sign Required",H101)))</formula>
    </cfRule>
  </conditionalFormatting>
  <conditionalFormatting sqref="G101:G200">
    <cfRule type="containsText" dxfId="44" priority="47" operator="containsText" text="Action Required">
      <formula>NOT(ISERROR(SEARCH("Action Required",G101)))</formula>
    </cfRule>
  </conditionalFormatting>
  <conditionalFormatting sqref="H101:H200">
    <cfRule type="containsText" dxfId="43" priority="46" operator="containsText" text="Action Required">
      <formula>NOT(ISERROR(SEARCH("Action Required",H101)))</formula>
    </cfRule>
  </conditionalFormatting>
  <conditionalFormatting sqref="D7">
    <cfRule type="containsText" dxfId="42" priority="32" operator="containsText" text="Yes">
      <formula>NOT(ISERROR(SEARCH("Yes",D7)))</formula>
    </cfRule>
  </conditionalFormatting>
  <conditionalFormatting sqref="G7">
    <cfRule type="containsText" dxfId="41" priority="31" operator="containsText" text="New Tag Required">
      <formula>NOT(ISERROR(SEARCH("New Tag Required",G7)))</formula>
    </cfRule>
  </conditionalFormatting>
  <conditionalFormatting sqref="H7">
    <cfRule type="containsText" dxfId="40" priority="30" operator="containsText" text="New Sign Required">
      <formula>NOT(ISERROR(SEARCH("New Sign Required",H7)))</formula>
    </cfRule>
  </conditionalFormatting>
  <conditionalFormatting sqref="G7">
    <cfRule type="containsText" dxfId="39" priority="29" operator="containsText" text="Action Required">
      <formula>NOT(ISERROR(SEARCH("Action Required",G7)))</formula>
    </cfRule>
  </conditionalFormatting>
  <conditionalFormatting sqref="H7">
    <cfRule type="containsText" dxfId="38" priority="28" operator="containsText" text="Action Required">
      <formula>NOT(ISERROR(SEARCH("Action Required",H7)))</formula>
    </cfRule>
  </conditionalFormatting>
  <conditionalFormatting sqref="G8">
    <cfRule type="containsText" dxfId="37" priority="27" operator="containsText" text="New Tag Required">
      <formula>NOT(ISERROR(SEARCH("New Tag Required",G8)))</formula>
    </cfRule>
  </conditionalFormatting>
  <conditionalFormatting sqref="H8">
    <cfRule type="containsText" dxfId="36" priority="26" operator="containsText" text="New Sign Required">
      <formula>NOT(ISERROR(SEARCH("New Sign Required",H8)))</formula>
    </cfRule>
  </conditionalFormatting>
  <conditionalFormatting sqref="G8">
    <cfRule type="containsText" dxfId="35" priority="25" operator="containsText" text="Action Required">
      <formula>NOT(ISERROR(SEARCH("Action Required",G8)))</formula>
    </cfRule>
  </conditionalFormatting>
  <conditionalFormatting sqref="H8">
    <cfRule type="containsText" dxfId="34" priority="24" operator="containsText" text="Action Required">
      <formula>NOT(ISERROR(SEARCH("Action Required",H8)))</formula>
    </cfRule>
  </conditionalFormatting>
  <conditionalFormatting sqref="J2:N2">
    <cfRule type="cellIs" dxfId="33" priority="23" operator="notEqual">
      <formula>0</formula>
    </cfRule>
  </conditionalFormatting>
  <conditionalFormatting sqref="J6:J32">
    <cfRule type="cellIs" dxfId="32" priority="22" operator="equal">
      <formula>0</formula>
    </cfRule>
  </conditionalFormatting>
  <conditionalFormatting sqref="M6:M32">
    <cfRule type="cellIs" dxfId="31" priority="21" operator="equal">
      <formula>0</formula>
    </cfRule>
  </conditionalFormatting>
  <conditionalFormatting sqref="J6:J32 M6:M32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5:L15 K6:K14">
    <cfRule type="expression" dxfId="27" priority="17">
      <formula>$J6="Log Issues"</formula>
    </cfRule>
  </conditionalFormatting>
  <conditionalFormatting sqref="N6:N15">
    <cfRule type="expression" dxfId="26" priority="16">
      <formula>$M6="Log Issues"</formula>
    </cfRule>
  </conditionalFormatting>
  <conditionalFormatting sqref="G9">
    <cfRule type="containsText" dxfId="25" priority="15" operator="containsText" text="New Tag Required">
      <formula>NOT(ISERROR(SEARCH("New Tag Required",G9)))</formula>
    </cfRule>
  </conditionalFormatting>
  <conditionalFormatting sqref="H9">
    <cfRule type="containsText" dxfId="24" priority="14" operator="containsText" text="New Sign Required">
      <formula>NOT(ISERROR(SEARCH("New Sign Required",H9)))</formula>
    </cfRule>
  </conditionalFormatting>
  <conditionalFormatting sqref="G9">
    <cfRule type="containsText" dxfId="23" priority="13" operator="containsText" text="Action Required">
      <formula>NOT(ISERROR(SEARCH("Action Required",G9)))</formula>
    </cfRule>
  </conditionalFormatting>
  <conditionalFormatting sqref="H9">
    <cfRule type="containsText" dxfId="22" priority="12" operator="containsText" text="Action Required">
      <formula>NOT(ISERROR(SEARCH("Action Required",H9)))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4">
    <cfRule type="containsText" dxfId="18" priority="1" operator="containsText" text="Yes">
      <formula>NOT(ISERROR(SEARCH("Yes",D14)))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"/>
    </sheetView>
  </sheetViews>
  <sheetFormatPr defaultColWidth="9.140625" defaultRowHeight="15" x14ac:dyDescent="0.25"/>
  <cols>
    <col min="1" max="1" width="22.42578125" style="46" bestFit="1" customWidth="1"/>
    <col min="2" max="2" width="30.140625" style="46" customWidth="1"/>
    <col min="3" max="3" width="24" style="39" customWidth="1"/>
    <col min="4" max="4" width="14.28515625" style="39" bestFit="1" customWidth="1"/>
    <col min="5" max="5" width="13.7109375" style="39" customWidth="1"/>
    <col min="6" max="6" width="13.28515625" style="39" bestFit="1" customWidth="1"/>
    <col min="7" max="8" width="18.5703125" style="39" customWidth="1"/>
    <col min="9" max="10" width="26.85546875" style="40" customWidth="1"/>
    <col min="11" max="16384" width="9.140625" style="39"/>
  </cols>
  <sheetData>
    <row r="1" spans="1:10" x14ac:dyDescent="0.25">
      <c r="A1" s="35" t="s">
        <v>7</v>
      </c>
      <c r="B1" s="36" t="str">
        <f>'KD Changes'!B1:C1</f>
        <v>0509</v>
      </c>
      <c r="C1" s="37"/>
      <c r="D1" s="16" t="s">
        <v>10</v>
      </c>
      <c r="E1" s="38">
        <f>'KD Changes'!G1</f>
        <v>42934</v>
      </c>
    </row>
    <row r="2" spans="1:10" ht="15" customHeight="1" x14ac:dyDescent="0.25">
      <c r="A2" s="41" t="s">
        <v>8</v>
      </c>
      <c r="B2" s="42" t="str">
        <f>VLOOKUP(B1,[1]BuildingList!A:B,2,FALSE)</f>
        <v>Biomedical Biological Sciences Research Building</v>
      </c>
      <c r="C2" s="43"/>
      <c r="D2" s="44" t="s">
        <v>12</v>
      </c>
      <c r="E2" s="45" t="str">
        <f>'KD Changes'!G2</f>
        <v>Aaron Newell</v>
      </c>
    </row>
    <row r="5" spans="1:10" s="28" customFormat="1" ht="24" customHeight="1" thickBot="1" x14ac:dyDescent="0.3">
      <c r="A5" s="26" t="s">
        <v>60</v>
      </c>
      <c r="B5" s="27" t="s">
        <v>61</v>
      </c>
      <c r="C5" s="27" t="s">
        <v>62</v>
      </c>
      <c r="D5" s="27" t="s">
        <v>63</v>
      </c>
      <c r="E5" s="27" t="s">
        <v>17</v>
      </c>
    </row>
    <row r="6" spans="1:10" ht="15.75" thickTop="1" x14ac:dyDescent="0.25">
      <c r="B6" s="40"/>
      <c r="E6" s="39" t="s">
        <v>85</v>
      </c>
      <c r="G6" s="28"/>
      <c r="H6" s="28"/>
      <c r="I6" s="39"/>
      <c r="J6" s="39"/>
    </row>
    <row r="7" spans="1:10" x14ac:dyDescent="0.25">
      <c r="A7" s="39"/>
      <c r="B7" s="39"/>
      <c r="G7" s="28"/>
      <c r="H7" s="28"/>
      <c r="I7" s="39"/>
      <c r="J7" s="39"/>
    </row>
    <row r="8" spans="1:10" ht="15" customHeight="1" x14ac:dyDescent="0.25">
      <c r="A8" s="39"/>
      <c r="B8" s="39"/>
      <c r="G8" s="28"/>
      <c r="H8" s="28"/>
      <c r="I8" s="39"/>
      <c r="J8" s="39"/>
    </row>
    <row r="9" spans="1:10" x14ac:dyDescent="0.25">
      <c r="A9" s="39"/>
      <c r="B9" s="39"/>
      <c r="G9" s="28"/>
      <c r="H9" s="28"/>
      <c r="I9" s="39"/>
      <c r="J9" s="39"/>
    </row>
    <row r="10" spans="1:10" x14ac:dyDescent="0.25">
      <c r="A10" s="39"/>
      <c r="B10" s="39"/>
      <c r="F10" s="48"/>
      <c r="G10" s="28"/>
      <c r="H10" s="28"/>
    </row>
    <row r="11" spans="1:10" x14ac:dyDescent="0.25">
      <c r="A11" s="39"/>
      <c r="B11" s="39"/>
      <c r="F11" s="48"/>
      <c r="G11" s="28"/>
      <c r="H11" s="28"/>
    </row>
    <row r="12" spans="1:10" x14ac:dyDescent="0.25">
      <c r="A12" s="39"/>
      <c r="B12" s="39"/>
      <c r="F12" s="48"/>
      <c r="G12" s="28"/>
      <c r="H12" s="28"/>
    </row>
    <row r="13" spans="1:10" x14ac:dyDescent="0.25">
      <c r="A13" s="39"/>
      <c r="B13" s="39"/>
      <c r="F13" s="48"/>
      <c r="G13" s="28"/>
      <c r="H13" s="28"/>
    </row>
    <row r="14" spans="1:10" x14ac:dyDescent="0.25">
      <c r="A14" s="39"/>
      <c r="B14" s="39"/>
      <c r="F14" s="48"/>
      <c r="G14" s="28"/>
      <c r="H14" s="28"/>
    </row>
    <row r="15" spans="1:10" x14ac:dyDescent="0.25">
      <c r="A15" s="39"/>
      <c r="B15" s="39"/>
      <c r="F15" s="48"/>
      <c r="G15" s="28"/>
      <c r="H15" s="28"/>
    </row>
    <row r="16" spans="1:10" x14ac:dyDescent="0.25">
      <c r="A16" s="39"/>
      <c r="B16" s="39"/>
      <c r="F16" s="48"/>
      <c r="G16" s="28"/>
      <c r="H16" s="28"/>
    </row>
    <row r="17" spans="1:8" x14ac:dyDescent="0.25">
      <c r="A17" s="39"/>
      <c r="B17" s="39"/>
      <c r="F17" s="48"/>
      <c r="G17" s="28"/>
      <c r="H17" s="28"/>
    </row>
    <row r="18" spans="1:8" x14ac:dyDescent="0.25">
      <c r="A18" s="39"/>
      <c r="B18" s="39"/>
      <c r="F18" s="48"/>
      <c r="G18" s="28"/>
      <c r="H18" s="28"/>
    </row>
    <row r="19" spans="1:8" x14ac:dyDescent="0.25">
      <c r="A19" s="39"/>
      <c r="B19" s="39"/>
      <c r="F19" s="48"/>
      <c r="G19" s="28"/>
      <c r="H19" s="28"/>
    </row>
    <row r="20" spans="1:8" x14ac:dyDescent="0.25">
      <c r="A20" s="39"/>
      <c r="B20" s="39"/>
      <c r="F20" s="48"/>
      <c r="G20" s="28"/>
      <c r="H20" s="28"/>
    </row>
    <row r="21" spans="1:8" x14ac:dyDescent="0.25">
      <c r="A21" s="39"/>
      <c r="B21" s="39"/>
      <c r="F21" s="49"/>
      <c r="G21" s="28"/>
      <c r="H21" s="28"/>
    </row>
    <row r="22" spans="1:8" x14ac:dyDescent="0.25">
      <c r="A22" s="39"/>
      <c r="B22" s="39"/>
      <c r="F22" s="48"/>
      <c r="G22" s="28"/>
      <c r="H22" s="28"/>
    </row>
    <row r="23" spans="1:8" x14ac:dyDescent="0.25">
      <c r="A23" s="39"/>
      <c r="B23" s="39"/>
      <c r="F23" s="48"/>
      <c r="G23" s="28"/>
      <c r="H23" s="28"/>
    </row>
    <row r="24" spans="1:8" x14ac:dyDescent="0.25">
      <c r="A24" s="39"/>
      <c r="B24" s="39"/>
      <c r="F24" s="48"/>
      <c r="G24" s="28"/>
      <c r="H24" s="28"/>
    </row>
    <row r="25" spans="1:8" x14ac:dyDescent="0.25">
      <c r="A25" s="39"/>
      <c r="B25" s="39"/>
      <c r="F25" s="48"/>
      <c r="G25" s="28"/>
      <c r="H25" s="28"/>
    </row>
    <row r="26" spans="1:8" x14ac:dyDescent="0.25">
      <c r="A26" s="39"/>
      <c r="B26" s="39"/>
      <c r="F26" s="48"/>
      <c r="G26" s="28"/>
      <c r="H26" s="28"/>
    </row>
    <row r="27" spans="1:8" x14ac:dyDescent="0.25">
      <c r="A27" s="39"/>
      <c r="B27" s="39"/>
      <c r="F27" s="48"/>
      <c r="G27" s="28"/>
      <c r="H27" s="28"/>
    </row>
    <row r="28" spans="1:8" x14ac:dyDescent="0.25">
      <c r="A28" s="39"/>
      <c r="B28" s="39"/>
      <c r="F28" s="48"/>
      <c r="G28" s="28"/>
      <c r="H28" s="28"/>
    </row>
    <row r="29" spans="1:8" x14ac:dyDescent="0.25">
      <c r="A29" s="39"/>
      <c r="B29" s="39"/>
      <c r="F29" s="48"/>
      <c r="G29" s="28"/>
      <c r="H29" s="28"/>
    </row>
    <row r="30" spans="1:8" x14ac:dyDescent="0.25">
      <c r="A30" s="39"/>
      <c r="B30" s="39"/>
      <c r="F30" s="48"/>
      <c r="G30" s="28"/>
      <c r="H30" s="28"/>
    </row>
    <row r="31" spans="1:8" x14ac:dyDescent="0.25">
      <c r="A31" s="47"/>
      <c r="E31" s="48"/>
      <c r="F31" s="48"/>
      <c r="G31" s="28"/>
      <c r="H31" s="28"/>
    </row>
    <row r="32" spans="1:8" x14ac:dyDescent="0.25">
      <c r="A32" s="47"/>
      <c r="E32" s="48"/>
      <c r="F32" s="48"/>
      <c r="G32" s="28"/>
      <c r="H32" s="28"/>
    </row>
    <row r="33" spans="1:8" x14ac:dyDescent="0.25">
      <c r="A33" s="47"/>
      <c r="E33" s="48"/>
      <c r="F33" s="48"/>
      <c r="G33" s="28"/>
      <c r="H33" s="28"/>
    </row>
    <row r="34" spans="1:8" x14ac:dyDescent="0.25">
      <c r="A34" s="47"/>
      <c r="E34" s="48"/>
      <c r="F34" s="48"/>
      <c r="G34" s="28"/>
      <c r="H34" s="28"/>
    </row>
    <row r="35" spans="1:8" x14ac:dyDescent="0.25">
      <c r="A35" s="47"/>
      <c r="E35" s="48"/>
      <c r="F35" s="48"/>
      <c r="G35" s="28"/>
      <c r="H35" s="28"/>
    </row>
    <row r="36" spans="1:8" x14ac:dyDescent="0.25">
      <c r="A36" s="47"/>
      <c r="E36" s="48"/>
      <c r="F36" s="48"/>
      <c r="G36" s="28"/>
      <c r="H36" s="28"/>
    </row>
    <row r="37" spans="1:8" x14ac:dyDescent="0.25">
      <c r="A37" s="47"/>
      <c r="E37" s="48"/>
      <c r="F37" s="48"/>
      <c r="G37" s="28"/>
      <c r="H37" s="28"/>
    </row>
    <row r="38" spans="1:8" x14ac:dyDescent="0.25">
      <c r="A38" s="47"/>
      <c r="E38" s="48"/>
      <c r="F38" s="48"/>
      <c r="G38" s="28"/>
      <c r="H38" s="28"/>
    </row>
    <row r="39" spans="1:8" x14ac:dyDescent="0.25">
      <c r="A39" s="47"/>
      <c r="E39" s="48"/>
      <c r="F39" s="48"/>
      <c r="G39" s="48"/>
    </row>
    <row r="40" spans="1:8" x14ac:dyDescent="0.25">
      <c r="A40" s="47"/>
      <c r="E40" s="48"/>
      <c r="F40" s="48"/>
      <c r="G40" s="48"/>
    </row>
    <row r="41" spans="1:8" x14ac:dyDescent="0.25">
      <c r="A41" s="50"/>
      <c r="E41" s="48"/>
      <c r="F41" s="51"/>
      <c r="G41" s="48"/>
    </row>
    <row r="42" spans="1:8" x14ac:dyDescent="0.25">
      <c r="A42" s="50"/>
      <c r="E42" s="48"/>
      <c r="F42" s="51"/>
      <c r="G42" s="48"/>
    </row>
    <row r="43" spans="1:8" x14ac:dyDescent="0.25">
      <c r="A43" s="50"/>
      <c r="E43" s="48"/>
      <c r="F43" s="52"/>
      <c r="G43" s="48"/>
    </row>
    <row r="44" spans="1:8" x14ac:dyDescent="0.25">
      <c r="A44" s="47"/>
      <c r="E44" s="48"/>
      <c r="F44" s="51"/>
      <c r="G44" s="48"/>
    </row>
    <row r="45" spans="1:8" x14ac:dyDescent="0.25">
      <c r="A45" s="47"/>
      <c r="E45" s="48"/>
      <c r="F45" s="51"/>
      <c r="G45" s="48"/>
    </row>
    <row r="46" spans="1:8" x14ac:dyDescent="0.25">
      <c r="A46" s="53"/>
      <c r="E46" s="48"/>
      <c r="F46" s="48"/>
      <c r="G46" s="48"/>
    </row>
    <row r="47" spans="1:8" x14ac:dyDescent="0.25">
      <c r="A47" s="53"/>
      <c r="E47" s="48"/>
      <c r="F47" s="48"/>
      <c r="G47" s="48"/>
    </row>
    <row r="48" spans="1:8" x14ac:dyDescent="0.25">
      <c r="A48" s="53"/>
      <c r="E48" s="48"/>
      <c r="F48" s="48"/>
      <c r="G48" s="48"/>
    </row>
    <row r="49" spans="1:7" x14ac:dyDescent="0.25">
      <c r="A49" s="53"/>
      <c r="E49" s="48"/>
      <c r="F49" s="48"/>
      <c r="G49" s="48"/>
    </row>
    <row r="50" spans="1:7" x14ac:dyDescent="0.25">
      <c r="A50" s="53"/>
      <c r="C50" s="40"/>
      <c r="E50" s="48"/>
      <c r="F50" s="49"/>
      <c r="G50" s="48"/>
    </row>
    <row r="51" spans="1:7" x14ac:dyDescent="0.25">
      <c r="A51" s="53"/>
      <c r="C51" s="40"/>
      <c r="E51" s="48"/>
      <c r="F51" s="48"/>
      <c r="G51" s="48"/>
    </row>
    <row r="52" spans="1:7" x14ac:dyDescent="0.25">
      <c r="A52" s="53"/>
      <c r="C52" s="40"/>
      <c r="E52" s="48"/>
      <c r="F52" s="48"/>
      <c r="G52" s="48"/>
    </row>
    <row r="53" spans="1:7" x14ac:dyDescent="0.25">
      <c r="A53" s="47"/>
      <c r="C53" s="40"/>
      <c r="E53" s="48"/>
      <c r="F53" s="48"/>
      <c r="G53" s="48"/>
    </row>
    <row r="54" spans="1:7" x14ac:dyDescent="0.25">
      <c r="A54" s="47"/>
      <c r="C54" s="40"/>
    </row>
    <row r="55" spans="1:7" x14ac:dyDescent="0.25">
      <c r="C55" s="40"/>
    </row>
    <row r="56" spans="1:7" x14ac:dyDescent="0.25">
      <c r="C56" s="40"/>
    </row>
    <row r="57" spans="1:7" x14ac:dyDescent="0.25">
      <c r="C57" s="40"/>
    </row>
    <row r="58" spans="1:7" x14ac:dyDescent="0.25">
      <c r="C58" s="40"/>
    </row>
    <row r="59" spans="1:7" x14ac:dyDescent="0.25">
      <c r="C59" s="40"/>
    </row>
    <row r="60" spans="1:7" x14ac:dyDescent="0.25">
      <c r="C60" s="40"/>
    </row>
    <row r="61" spans="1:7" x14ac:dyDescent="0.25">
      <c r="C61" s="40"/>
    </row>
    <row r="62" spans="1:7" x14ac:dyDescent="0.25">
      <c r="C62" s="40"/>
    </row>
    <row r="63" spans="1:7" x14ac:dyDescent="0.25">
      <c r="C63" s="40"/>
    </row>
    <row r="64" spans="1:7" x14ac:dyDescent="0.25">
      <c r="C64" s="40"/>
    </row>
    <row r="65" spans="3:3" x14ac:dyDescent="0.25">
      <c r="C65" s="40"/>
    </row>
    <row r="66" spans="3:3" x14ac:dyDescent="0.25">
      <c r="C66" s="40"/>
    </row>
    <row r="67" spans="3:3" x14ac:dyDescent="0.25">
      <c r="C67" s="40"/>
    </row>
    <row r="68" spans="3:3" x14ac:dyDescent="0.25">
      <c r="C68" s="40"/>
    </row>
    <row r="69" spans="3:3" x14ac:dyDescent="0.25">
      <c r="C69" s="40"/>
    </row>
    <row r="70" spans="3:3" x14ac:dyDescent="0.25">
      <c r="C70" s="40"/>
    </row>
    <row r="71" spans="3:3" x14ac:dyDescent="0.25">
      <c r="C71" s="40"/>
    </row>
    <row r="72" spans="3:3" x14ac:dyDescent="0.25">
      <c r="C72" s="40"/>
    </row>
    <row r="73" spans="3:3" x14ac:dyDescent="0.25">
      <c r="C73" s="40"/>
    </row>
    <row r="74" spans="3:3" x14ac:dyDescent="0.25">
      <c r="C74" s="40"/>
    </row>
    <row r="75" spans="3:3" x14ac:dyDescent="0.25">
      <c r="C75" s="40"/>
    </row>
    <row r="76" spans="3:3" x14ac:dyDescent="0.25">
      <c r="C76" s="40"/>
    </row>
    <row r="77" spans="3:3" x14ac:dyDescent="0.25">
      <c r="C77" s="40"/>
    </row>
    <row r="78" spans="3:3" x14ac:dyDescent="0.25">
      <c r="C78" s="40"/>
    </row>
    <row r="79" spans="3:3" x14ac:dyDescent="0.25">
      <c r="C79" s="40"/>
    </row>
    <row r="80" spans="3:3" x14ac:dyDescent="0.25">
      <c r="C80" s="40"/>
    </row>
    <row r="81" spans="3:3" x14ac:dyDescent="0.25">
      <c r="C81" s="40"/>
    </row>
    <row r="82" spans="3:3" x14ac:dyDescent="0.25">
      <c r="C82" s="40"/>
    </row>
    <row r="199" spans="3:3" x14ac:dyDescent="0.25">
      <c r="C199" s="39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23" sqref="D23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72</v>
      </c>
      <c r="D1" t="s">
        <v>2</v>
      </c>
      <c r="E1" s="75" t="s">
        <v>27</v>
      </c>
      <c r="F1" s="1" t="s">
        <v>42</v>
      </c>
      <c r="G1" t="s">
        <v>65</v>
      </c>
    </row>
    <row r="2" spans="1:7" x14ac:dyDescent="0.25">
      <c r="A2" s="1" t="s">
        <v>3</v>
      </c>
      <c r="B2" s="1" t="s">
        <v>6</v>
      </c>
      <c r="C2" t="s">
        <v>59</v>
      </c>
      <c r="D2" t="s">
        <v>18</v>
      </c>
      <c r="E2" s="75" t="s">
        <v>50</v>
      </c>
      <c r="F2" s="1" t="s">
        <v>43</v>
      </c>
      <c r="G2" t="s">
        <v>66</v>
      </c>
    </row>
    <row r="3" spans="1:7" x14ac:dyDescent="0.25">
      <c r="A3" s="1" t="s">
        <v>13</v>
      </c>
      <c r="B3" s="1" t="s">
        <v>13</v>
      </c>
      <c r="C3" t="s">
        <v>73</v>
      </c>
      <c r="D3" s="1" t="s">
        <v>13</v>
      </c>
      <c r="E3" s="75" t="s">
        <v>21</v>
      </c>
      <c r="F3" s="1" t="s">
        <v>44</v>
      </c>
      <c r="G3" t="s">
        <v>67</v>
      </c>
    </row>
    <row r="4" spans="1:7" x14ac:dyDescent="0.25">
      <c r="A4" s="8" t="s">
        <v>31</v>
      </c>
      <c r="C4" t="s">
        <v>64</v>
      </c>
      <c r="D4" s="7" t="s">
        <v>31</v>
      </c>
      <c r="E4" s="75" t="s">
        <v>70</v>
      </c>
      <c r="F4" s="1" t="s">
        <v>55</v>
      </c>
      <c r="G4" t="s">
        <v>68</v>
      </c>
    </row>
    <row r="5" spans="1:7" x14ac:dyDescent="0.25">
      <c r="A5" s="1" t="s">
        <v>53</v>
      </c>
      <c r="C5" t="s">
        <v>57</v>
      </c>
      <c r="D5" s="7" t="s">
        <v>54</v>
      </c>
      <c r="E5" s="75" t="s">
        <v>52</v>
      </c>
      <c r="F5">
        <v>0</v>
      </c>
    </row>
    <row r="6" spans="1:7" x14ac:dyDescent="0.25">
      <c r="C6" t="s">
        <v>58</v>
      </c>
      <c r="D6" s="7" t="s">
        <v>56</v>
      </c>
      <c r="E6" s="77" t="s">
        <v>81</v>
      </c>
    </row>
    <row r="7" spans="1:7" x14ac:dyDescent="0.25">
      <c r="C7" t="s">
        <v>71</v>
      </c>
      <c r="E7" s="75" t="s">
        <v>28</v>
      </c>
    </row>
    <row r="8" spans="1:7" x14ac:dyDescent="0.25">
      <c r="E8" s="75" t="s">
        <v>69</v>
      </c>
    </row>
    <row r="9" spans="1:7" x14ac:dyDescent="0.25">
      <c r="E9" s="75" t="s">
        <v>30</v>
      </c>
    </row>
    <row r="10" spans="1:7" s="1" customFormat="1" x14ac:dyDescent="0.25">
      <c r="E10" s="76" t="s">
        <v>48</v>
      </c>
    </row>
    <row r="11" spans="1:7" x14ac:dyDescent="0.25">
      <c r="E11" s="76" t="s">
        <v>32</v>
      </c>
    </row>
    <row r="12" spans="1:7" x14ac:dyDescent="0.25">
      <c r="E12" s="76" t="s">
        <v>20</v>
      </c>
    </row>
    <row r="13" spans="1:7" x14ac:dyDescent="0.25">
      <c r="E13" s="76" t="s">
        <v>24</v>
      </c>
    </row>
    <row r="14" spans="1:7" x14ac:dyDescent="0.25">
      <c r="E14" s="76" t="s">
        <v>51</v>
      </c>
    </row>
    <row r="15" spans="1:7" x14ac:dyDescent="0.25">
      <c r="E15" s="76" t="s">
        <v>49</v>
      </c>
    </row>
    <row r="16" spans="1:7" x14ac:dyDescent="0.25">
      <c r="E16" s="76" t="s">
        <v>22</v>
      </c>
    </row>
    <row r="17" spans="1:7" x14ac:dyDescent="0.25">
      <c r="E17" s="76" t="s">
        <v>26</v>
      </c>
    </row>
    <row r="18" spans="1:7" x14ac:dyDescent="0.25">
      <c r="E18" s="76" t="s">
        <v>23</v>
      </c>
    </row>
    <row r="19" spans="1:7" x14ac:dyDescent="0.25">
      <c r="E19" s="76" t="s">
        <v>25</v>
      </c>
    </row>
    <row r="20" spans="1:7" x14ac:dyDescent="0.25">
      <c r="A20" s="34"/>
      <c r="B20" s="34"/>
      <c r="C20" s="34"/>
      <c r="D20" s="34"/>
      <c r="E20" s="75"/>
      <c r="F20" s="34"/>
      <c r="G20" s="34"/>
    </row>
    <row r="21" spans="1:7" x14ac:dyDescent="0.25">
      <c r="A21" s="34"/>
      <c r="B21" s="34"/>
      <c r="C21" s="34"/>
      <c r="D21" s="34"/>
      <c r="F21" s="34"/>
      <c r="G21" s="34"/>
    </row>
    <row r="22" spans="1:7" x14ac:dyDescent="0.25">
      <c r="A22" s="34"/>
      <c r="B22" s="34"/>
      <c r="C22" s="34"/>
      <c r="D22" s="34"/>
      <c r="F22" s="34"/>
      <c r="G22" s="34"/>
    </row>
    <row r="23" spans="1:7" x14ac:dyDescent="0.25">
      <c r="A23" s="34"/>
      <c r="B23" s="34"/>
      <c r="C23" s="34"/>
      <c r="D23" s="34"/>
      <c r="F23" s="34"/>
      <c r="G23" s="34"/>
    </row>
    <row r="24" spans="1:7" x14ac:dyDescent="0.25">
      <c r="A24" s="34"/>
      <c r="B24" s="34"/>
      <c r="C24" s="34"/>
      <c r="D24" s="34"/>
      <c r="F24" s="34"/>
      <c r="G24" s="34"/>
    </row>
    <row r="25" spans="1:7" x14ac:dyDescent="0.25">
      <c r="A25" s="34"/>
      <c r="B25" s="34"/>
      <c r="C25" s="34"/>
      <c r="D25" s="34"/>
      <c r="F25" s="34"/>
      <c r="G25" s="34"/>
    </row>
    <row r="26" spans="1:7" x14ac:dyDescent="0.25">
      <c r="A26" s="34"/>
      <c r="B26" s="34"/>
      <c r="C26" s="34"/>
      <c r="D26" s="34"/>
      <c r="F26" s="34"/>
      <c r="G26" s="34"/>
    </row>
    <row r="27" spans="1:7" x14ac:dyDescent="0.25">
      <c r="A27" s="34"/>
      <c r="B27" s="34"/>
      <c r="C27" s="34"/>
      <c r="D27" s="34"/>
      <c r="F27" s="34"/>
      <c r="G27" s="34"/>
    </row>
    <row r="28" spans="1:7" x14ac:dyDescent="0.25">
      <c r="A28" s="34"/>
      <c r="B28" s="34"/>
      <c r="C28" s="34"/>
      <c r="D28" s="34"/>
      <c r="F28" s="34"/>
      <c r="G28" s="34"/>
    </row>
    <row r="29" spans="1:7" x14ac:dyDescent="0.25">
      <c r="A29" s="34"/>
      <c r="B29" s="34"/>
      <c r="C29" s="34"/>
      <c r="D29" s="34"/>
      <c r="F29" s="34"/>
      <c r="G29" s="34"/>
    </row>
    <row r="30" spans="1:7" x14ac:dyDescent="0.25">
      <c r="A30" s="34"/>
      <c r="B30" s="34"/>
      <c r="C30" s="34"/>
      <c r="D30" s="34"/>
      <c r="F30" s="34"/>
      <c r="G30" s="34"/>
    </row>
    <row r="31" spans="1:7" x14ac:dyDescent="0.25">
      <c r="A31" s="34"/>
      <c r="B31" s="34"/>
      <c r="C31" s="34"/>
      <c r="D31" s="34"/>
      <c r="F31" s="34"/>
      <c r="G31" s="34"/>
    </row>
    <row r="32" spans="1:7" x14ac:dyDescent="0.25">
      <c r="A32" s="34"/>
      <c r="B32" s="34"/>
      <c r="C32" s="34"/>
      <c r="D32" s="34"/>
      <c r="F32" s="34"/>
      <c r="G32" s="34"/>
    </row>
    <row r="33" spans="1:7" x14ac:dyDescent="0.25">
      <c r="A33" s="34"/>
      <c r="B33" s="34"/>
      <c r="C33" s="34"/>
      <c r="D33" s="34"/>
      <c r="F33" s="34"/>
      <c r="G33" s="34"/>
    </row>
    <row r="34" spans="1:7" x14ac:dyDescent="0.25">
      <c r="A34" s="34"/>
      <c r="B34" s="34"/>
      <c r="C34" s="34"/>
      <c r="D34" s="34"/>
      <c r="F34" s="34"/>
      <c r="G34" s="34"/>
    </row>
    <row r="35" spans="1:7" x14ac:dyDescent="0.25">
      <c r="A35" s="34"/>
      <c r="B35" s="34"/>
      <c r="C35" s="34"/>
      <c r="D35" s="34"/>
      <c r="F35" s="34"/>
      <c r="G35" s="34"/>
    </row>
    <row r="36" spans="1:7" x14ac:dyDescent="0.25">
      <c r="A36" s="34"/>
      <c r="B36" s="34"/>
      <c r="C36" s="34"/>
      <c r="D36" s="34"/>
      <c r="F36" s="34"/>
      <c r="G36" s="34"/>
    </row>
    <row r="37" spans="1:7" x14ac:dyDescent="0.25">
      <c r="A37" s="34"/>
      <c r="B37" s="34"/>
      <c r="C37" s="34"/>
      <c r="D37" s="34"/>
      <c r="F37" s="34"/>
      <c r="G37" s="34"/>
    </row>
    <row r="38" spans="1:7" x14ac:dyDescent="0.25">
      <c r="A38" s="34"/>
      <c r="B38" s="34"/>
      <c r="C38" s="34"/>
      <c r="D38" s="34"/>
      <c r="F38" s="34"/>
      <c r="G38" s="34"/>
    </row>
    <row r="39" spans="1:7" x14ac:dyDescent="0.25">
      <c r="A39" s="34"/>
      <c r="B39" s="34"/>
      <c r="C39" s="34"/>
      <c r="D39" s="34"/>
      <c r="F39" s="34"/>
      <c r="G39" s="34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Woodland Glen I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0287</v>
      </c>
      <c r="B222" s="3" t="str">
        <f>VLOOKUP(A222,[3]UKBuilding_List!$A$1:$D$376,3,FALSE)</f>
        <v>Electric HVAC Building</v>
      </c>
      <c r="C222" s="1"/>
    </row>
    <row r="223" spans="1:3" x14ac:dyDescent="0.25">
      <c r="A223" s="2" t="str">
        <f>([3]UKBuilding_List!A223)</f>
        <v>0288</v>
      </c>
      <c r="B223" s="3" t="str">
        <f>VLOOKUP(A223,[3]UKBuilding_List!$A$1:$D$376,3,FALSE)</f>
        <v>PPD Greenhouse</v>
      </c>
      <c r="C223" s="1"/>
    </row>
    <row r="224" spans="1:3" x14ac:dyDescent="0.25">
      <c r="A224" s="2" t="str">
        <f>([3]UKBuilding_List!A224)</f>
        <v>0289</v>
      </c>
      <c r="B224" s="3" t="str">
        <f>VLOOKUP(A224,[3]UKBuilding_List!$A$1:$D$376,3,FALSE)</f>
        <v>Hazardous Waste Storage</v>
      </c>
      <c r="C224" s="1"/>
    </row>
    <row r="225" spans="1:3" x14ac:dyDescent="0.25">
      <c r="A225" s="2" t="str">
        <f>([3]UKBuilding_List!A225)</f>
        <v>0293</v>
      </c>
      <c r="B225" s="3" t="str">
        <f>VLOOKUP(A225,[3]UKBuilding_List!$A$1:$D$376,3,FALSE)</f>
        <v>UK Hospital - Chandler Medical Center &amp; Hospital</v>
      </c>
      <c r="C225" s="1"/>
    </row>
    <row r="226" spans="1:3" x14ac:dyDescent="0.25">
      <c r="A226" s="2" t="str">
        <f>([3]UKBuilding_List!A226)</f>
        <v>0294</v>
      </c>
      <c r="B226" s="3" t="str">
        <f>VLOOKUP(A226,[3]UKBuilding_List!$A$1:$D$376,3,FALSE)</f>
        <v>Gill Heart and Vascular Institute</v>
      </c>
      <c r="C226" s="1"/>
    </row>
    <row r="227" spans="1:3" x14ac:dyDescent="0.25">
      <c r="A227" s="2" t="str">
        <f>([3]UKBuilding_List!A227)</f>
        <v>0297</v>
      </c>
      <c r="B227" s="3" t="str">
        <f>VLOOKUP(A227,[3]UKBuilding_List!$A$1:$D$376,3,FALSE)</f>
        <v>Dental Science Building</v>
      </c>
      <c r="C227" s="1"/>
    </row>
    <row r="228" spans="1:3" x14ac:dyDescent="0.25">
      <c r="A228" s="2" t="str">
        <f>([3]UKBuilding_List!A228)</f>
        <v>0298</v>
      </c>
      <c r="B228" s="3" t="str">
        <f>VLOOKUP(A228,[3]UKBuilding_List!$A$1:$D$376,3,FALSE)</f>
        <v>William R. Willard Medical Education Building</v>
      </c>
      <c r="C228" s="1"/>
    </row>
    <row r="229" spans="1:3" x14ac:dyDescent="0.25">
      <c r="A229" s="2" t="str">
        <f>([3]UKBuilding_List!A229)</f>
        <v>0300</v>
      </c>
      <c r="B229" s="3" t="str">
        <f>VLOOKUP(A229,[3]UKBuilding_List!$A$1:$D$376,3,FALSE)</f>
        <v>Arboretum Tool Shed</v>
      </c>
      <c r="C229" s="1"/>
    </row>
    <row r="230" spans="1:3" x14ac:dyDescent="0.25">
      <c r="A230" s="2" t="str">
        <f>([3]UKBuilding_List!A230)</f>
        <v>0301</v>
      </c>
      <c r="B230" s="3" t="str">
        <f>VLOOKUP(A230,[3]UKBuilding_List!$A$1:$D$376,3,FALSE)</f>
        <v>154 Bonnie Brae</v>
      </c>
      <c r="C230" s="1"/>
    </row>
    <row r="231" spans="1:3" x14ac:dyDescent="0.25">
      <c r="A231" s="2" t="str">
        <f>([3]UKBuilding_List!A231)</f>
        <v>0302</v>
      </c>
      <c r="B231" s="3" t="str">
        <f>VLOOKUP(A231,[3]UKBuilding_List!$A$1:$D$376,3,FALSE)</f>
        <v>Dorotha Smith Oatts Visitor Center</v>
      </c>
      <c r="C231" s="1"/>
    </row>
    <row r="232" spans="1:3" x14ac:dyDescent="0.25">
      <c r="A232" s="2" t="str">
        <f>([3]UKBuilding_List!A232)</f>
        <v>0303</v>
      </c>
      <c r="B232" s="3" t="str">
        <f>VLOOKUP(A232,[3]UKBuilding_List!$A$1:$D$376,3,FALSE)</f>
        <v>Arboretum Restrooms</v>
      </c>
      <c r="C232" s="1"/>
    </row>
    <row r="233" spans="1:3" x14ac:dyDescent="0.25">
      <c r="A233" s="2" t="str">
        <f>([3]UKBuilding_List!A233)</f>
        <v>0305</v>
      </c>
      <c r="B233" s="3" t="str">
        <f>VLOOKUP(A233,[3]UKBuilding_List!$A$1:$D$376,3,FALSE)</f>
        <v>Peter P. Bosomworth Health Sciences Research Building</v>
      </c>
      <c r="C233" s="1"/>
    </row>
    <row r="234" spans="1:3" x14ac:dyDescent="0.25">
      <c r="A234" s="2" t="str">
        <f>([3]UKBuilding_List!A234)</f>
        <v>0312</v>
      </c>
      <c r="B234" s="3" t="str">
        <f>VLOOKUP(A234,[3]UKBuilding_List!$A$1:$D$376,3,FALSE)</f>
        <v>Plant Sciences</v>
      </c>
      <c r="C234" s="1"/>
    </row>
    <row r="235" spans="1:3" x14ac:dyDescent="0.25">
      <c r="A235" s="2" t="str">
        <f>([3]UKBuilding_List!A235)</f>
        <v>0314</v>
      </c>
      <c r="B235" s="3" t="str">
        <f>VLOOKUP(A235,[3]UKBuilding_List!$A$1:$D$376,3,FALSE)</f>
        <v>252 East Maxwell St</v>
      </c>
      <c r="C235" s="1"/>
    </row>
    <row r="236" spans="1:3" x14ac:dyDescent="0.25">
      <c r="A236" s="2" t="str">
        <f>([3]UKBuilding_List!A236)</f>
        <v>0315</v>
      </c>
      <c r="B236" s="3" t="str">
        <f>VLOOKUP(A236,[3]UKBuilding_List!$A$1:$D$376,3,FALSE)</f>
        <v>206 East Maxwell St</v>
      </c>
      <c r="C236" s="1"/>
    </row>
    <row r="237" spans="1:3" x14ac:dyDescent="0.25">
      <c r="A237" s="2" t="str">
        <f>([3]UKBuilding_List!A237)</f>
        <v>0333</v>
      </c>
      <c r="B237" s="3" t="str">
        <f>VLOOKUP(A237,[3]UKBuilding_List!$A$1:$D$376,3,FALSE)</f>
        <v>641 South Limestone St</v>
      </c>
      <c r="C237" s="1"/>
    </row>
    <row r="238" spans="1:3" x14ac:dyDescent="0.25">
      <c r="A238" s="2" t="str">
        <f>([3]UKBuilding_List!A238)</f>
        <v>0336</v>
      </c>
      <c r="B238" s="3" t="str">
        <f>VLOOKUP(A238,[3]UKBuilding_List!$A$1:$D$376,3,FALSE)</f>
        <v>Thomas D Clark Building</v>
      </c>
      <c r="C238" s="1"/>
    </row>
    <row r="239" spans="1:3" x14ac:dyDescent="0.25">
      <c r="A239" s="2" t="str">
        <f>([3]UKBuilding_List!A239)</f>
        <v>0337</v>
      </c>
      <c r="B239" s="3" t="str">
        <f>VLOOKUP(A239,[3]UKBuilding_List!$A$1:$D$376,3,FALSE)</f>
        <v>663 South Limestone Garage</v>
      </c>
      <c r="C239" s="1"/>
    </row>
    <row r="240" spans="1:3" x14ac:dyDescent="0.25">
      <c r="A240" s="2" t="str">
        <f>([3]UKBuilding_List!A240)</f>
        <v>0343</v>
      </c>
      <c r="B240" s="3" t="str">
        <f>VLOOKUP(A240,[3]UKBuilding_List!$A$1:$D$376,3,FALSE)</f>
        <v>Bingham Davis House</v>
      </c>
      <c r="C240" s="1"/>
    </row>
    <row r="241" spans="1:3" x14ac:dyDescent="0.25">
      <c r="A241" s="2" t="str">
        <f>([3]UKBuilding_List!A241)</f>
        <v>0344</v>
      </c>
      <c r="B241" s="3" t="str">
        <f>VLOOKUP(A241,[3]UKBuilding_List!$A$1:$D$376,3,FALSE)</f>
        <v>Raymond F. Betts House</v>
      </c>
      <c r="C241" s="1"/>
    </row>
    <row r="242" spans="1:3" x14ac:dyDescent="0.25">
      <c r="A242" s="2" t="str">
        <f>([3]UKBuilding_List!A242)</f>
        <v>0345</v>
      </c>
      <c r="B242" s="3" t="str">
        <f>VLOOKUP(A242,[3]UKBuilding_List!$A$1:$D$376,3,FALSE)</f>
        <v>Max Kade German House and Cultural Center</v>
      </c>
      <c r="C242" s="1"/>
    </row>
    <row r="243" spans="1:3" x14ac:dyDescent="0.25">
      <c r="A243" s="2" t="str">
        <f>([3]UKBuilding_List!A243)</f>
        <v>0346</v>
      </c>
      <c r="B243" s="3" t="str">
        <f>VLOOKUP(A243,[3]UKBuilding_List!$A$1:$D$376,3,FALSE)</f>
        <v>654 Maxwelton Ct</v>
      </c>
      <c r="C243" s="1"/>
    </row>
    <row r="244" spans="1:3" x14ac:dyDescent="0.25">
      <c r="A244" s="2" t="str">
        <f>([3]UKBuilding_List!A244)</f>
        <v>0347</v>
      </c>
      <c r="B244" s="3" t="str">
        <f>VLOOKUP(A244,[3]UKBuilding_List!$A$1:$D$376,3,FALSE)</f>
        <v>624 Maxwelton Ct</v>
      </c>
      <c r="C244" s="1"/>
    </row>
    <row r="245" spans="1:3" x14ac:dyDescent="0.25">
      <c r="A245" s="2" t="str">
        <f>([3]UKBuilding_List!A245)</f>
        <v>0348</v>
      </c>
      <c r="B245" s="3" t="str">
        <f>VLOOKUP(A245,[3]UKBuilding_List!$A$1:$D$376,3,FALSE)</f>
        <v>626 Maxwelton Ct</v>
      </c>
      <c r="C245" s="1"/>
    </row>
    <row r="246" spans="1:3" x14ac:dyDescent="0.25">
      <c r="A246" s="2" t="str">
        <f>([3]UKBuilding_List!A246)</f>
        <v>0349</v>
      </c>
      <c r="B246" s="3" t="str">
        <f>VLOOKUP(A246,[3]UKBuilding_List!$A$1:$D$376,3,FALSE)</f>
        <v>641 Maxwelton Ct</v>
      </c>
      <c r="C246" s="1"/>
    </row>
    <row r="247" spans="1:3" x14ac:dyDescent="0.25">
      <c r="A247" s="2" t="str">
        <f>([3]UKBuilding_List!A247)</f>
        <v>0350</v>
      </c>
      <c r="B247" s="3" t="str">
        <f>VLOOKUP(A247,[3]UKBuilding_List!$A$1:$D$376,3,FALSE)</f>
        <v>643 Maxwelton Ct</v>
      </c>
      <c r="C247" s="1"/>
    </row>
    <row r="248" spans="1:3" x14ac:dyDescent="0.25">
      <c r="A248" s="2" t="str">
        <f>([3]UKBuilding_List!A248)</f>
        <v>0351</v>
      </c>
      <c r="B248" s="3" t="str">
        <f>VLOOKUP(A248,[3]UKBuilding_List!$A$1:$D$376,3,FALSE)</f>
        <v>644 Maxwelton Ct</v>
      </c>
      <c r="C248" s="1"/>
    </row>
    <row r="249" spans="1:3" x14ac:dyDescent="0.25">
      <c r="A249" s="2" t="str">
        <f>([3]UKBuilding_List!A249)</f>
        <v>0353</v>
      </c>
      <c r="B249" s="3" t="str">
        <f>VLOOKUP(A249,[3]UKBuilding_List!$A$1:$D$376,3,FALSE)</f>
        <v>520 Oldham Ct</v>
      </c>
      <c r="C249" s="1"/>
    </row>
    <row r="250" spans="1:3" x14ac:dyDescent="0.25">
      <c r="A250" s="2" t="str">
        <f>([3]UKBuilding_List!A250)</f>
        <v>0377</v>
      </c>
      <c r="B250" s="3" t="str">
        <f>VLOOKUP(A250,[3]UKBuilding_List!$A$1:$D$376,3,FALSE)</f>
        <v>319 Rose Lane</v>
      </c>
      <c r="C250" s="1"/>
    </row>
    <row r="251" spans="1:3" x14ac:dyDescent="0.25">
      <c r="A251" s="2" t="str">
        <f>([3]UKBuilding_List!A251)</f>
        <v>0378</v>
      </c>
      <c r="B251" s="3" t="str">
        <f>VLOOKUP(A251,[3]UKBuilding_List!$A$1:$D$376,3,FALSE)</f>
        <v>321 Rose Lane</v>
      </c>
      <c r="C251" s="1"/>
    </row>
    <row r="252" spans="1:3" x14ac:dyDescent="0.25">
      <c r="A252" s="2" t="str">
        <f>([3]UKBuilding_List!A252)</f>
        <v>0381</v>
      </c>
      <c r="B252" s="3" t="str">
        <f>VLOOKUP(A252,[3]UKBuilding_List!$A$1:$D$376,3,FALSE)</f>
        <v>162-164 Gazette Avenue</v>
      </c>
      <c r="C252" s="1"/>
    </row>
    <row r="253" spans="1:3" x14ac:dyDescent="0.25">
      <c r="A253" s="2" t="str">
        <f>([3]UKBuilding_List!A253)</f>
        <v>0382</v>
      </c>
      <c r="B253" s="3" t="str">
        <f>VLOOKUP(A253,[3]UKBuilding_List!$A$1:$D$376,3,FALSE)</f>
        <v>Sky Blue Solar House</v>
      </c>
      <c r="C253" s="1"/>
    </row>
    <row r="254" spans="1:3" x14ac:dyDescent="0.25">
      <c r="A254" s="2" t="str">
        <f>([3]UKBuilding_List!A254)</f>
        <v>0386</v>
      </c>
      <c r="B254" s="3" t="str">
        <f>VLOOKUP(A254,[3]UKBuilding_List!$A$1:$D$376,3,FALSE)</f>
        <v>150 Gazette Avenue</v>
      </c>
      <c r="C254" s="1"/>
    </row>
    <row r="255" spans="1:3" x14ac:dyDescent="0.25">
      <c r="A255" s="2" t="str">
        <f>([3]UKBuilding_List!A255)</f>
        <v>0391</v>
      </c>
      <c r="B255" s="3" t="str">
        <f>VLOOKUP(A255,[3]UKBuilding_List!$A$1:$D$376,3,FALSE)</f>
        <v>Bus Shelter #2</v>
      </c>
      <c r="C255" s="1"/>
    </row>
    <row r="256" spans="1:3" x14ac:dyDescent="0.25">
      <c r="A256" s="2" t="str">
        <f>([3]UKBuilding_List!A256)</f>
        <v>0392</v>
      </c>
      <c r="B256" s="3" t="str">
        <f>VLOOKUP(A256,[3]UKBuilding_List!$A$1:$D$376,3,FALSE)</f>
        <v>Bus Shelter #3</v>
      </c>
      <c r="C256" s="1"/>
    </row>
    <row r="257" spans="1:3" x14ac:dyDescent="0.25">
      <c r="A257" s="2" t="str">
        <f>([3]UKBuilding_List!A257)</f>
        <v>0393</v>
      </c>
      <c r="B257" s="3" t="str">
        <f>VLOOKUP(A257,[3]UKBuilding_List!$A$1:$D$376,3,FALSE)</f>
        <v>Bus Shelter #7</v>
      </c>
      <c r="C257" s="1"/>
    </row>
    <row r="258" spans="1:3" x14ac:dyDescent="0.25">
      <c r="A258" s="2" t="str">
        <f>([3]UKBuilding_List!A258)</f>
        <v>0394</v>
      </c>
      <c r="B258" s="3" t="str">
        <f>VLOOKUP(A258,[3]UKBuilding_List!$A$1:$D$376,3,FALSE)</f>
        <v>Bus Shelter #6</v>
      </c>
      <c r="C258" s="1"/>
    </row>
    <row r="259" spans="1:3" x14ac:dyDescent="0.25">
      <c r="A259" s="2" t="str">
        <f>([3]UKBuilding_List!A259)</f>
        <v>0397</v>
      </c>
      <c r="B259" s="3" t="str">
        <f>VLOOKUP(A259,[3]UKBuilding_List!$A$1:$D$376,3,FALSE)</f>
        <v>Bus Shelter #9</v>
      </c>
      <c r="C259" s="1"/>
    </row>
    <row r="260" spans="1:3" x14ac:dyDescent="0.25">
      <c r="A260" s="2" t="str">
        <f>([3]UKBuilding_List!A260)</f>
        <v>0398</v>
      </c>
      <c r="B260" s="3" t="str">
        <f>VLOOKUP(A260,[3]UKBuilding_List!$A$1:$D$376,3,FALSE)</f>
        <v>Bus Shelter #10</v>
      </c>
      <c r="C260" s="1"/>
    </row>
    <row r="261" spans="1:3" x14ac:dyDescent="0.25">
      <c r="A261" s="2" t="str">
        <f>([3]UKBuilding_List!A261)</f>
        <v>0399</v>
      </c>
      <c r="B261" s="3" t="str">
        <f>VLOOKUP(A261,[3]UKBuilding_List!$A$1:$D$376,3,FALSE)</f>
        <v>Bus Shelter #11</v>
      </c>
      <c r="C261" s="1"/>
    </row>
    <row r="262" spans="1:3" x14ac:dyDescent="0.25">
      <c r="A262" s="2" t="str">
        <f>([3]UKBuilding_List!A262)</f>
        <v>0400</v>
      </c>
      <c r="B262" s="3" t="str">
        <f>VLOOKUP(A262,[3]UKBuilding_List!$A$1:$D$376,3,FALSE)</f>
        <v>Ellen H. Richards House</v>
      </c>
      <c r="C262" s="1"/>
    </row>
    <row r="263" spans="1:3" x14ac:dyDescent="0.25">
      <c r="A263" s="2" t="str">
        <f>([3]UKBuilding_List!A263)</f>
        <v>0401</v>
      </c>
      <c r="B263" s="3" t="str">
        <f>VLOOKUP(A263,[3]UKBuilding_List!$A$1:$D$376,3,FALSE)</f>
        <v>Weldon House</v>
      </c>
      <c r="C263" s="1"/>
    </row>
    <row r="264" spans="1:3" x14ac:dyDescent="0.25">
      <c r="A264" s="2" t="str">
        <f>([3]UKBuilding_List!A264)</f>
        <v>0413</v>
      </c>
      <c r="B264" s="3" t="str">
        <f>VLOOKUP(A264,[3]UKBuilding_List!$A$1:$D$376,3,FALSE)</f>
        <v>Softball/Soccer Locker Rooms</v>
      </c>
      <c r="C264" s="1"/>
    </row>
    <row r="265" spans="1:3" x14ac:dyDescent="0.25">
      <c r="A265" s="2" t="str">
        <f>([3]UKBuilding_List!A265)</f>
        <v>0416</v>
      </c>
      <c r="B265" s="3" t="str">
        <f>VLOOKUP(A265,[3]UKBuilding_List!$A$1:$D$376,3,FALSE)</f>
        <v>Bus Shelter #12</v>
      </c>
      <c r="C265" s="1"/>
    </row>
    <row r="266" spans="1:3" x14ac:dyDescent="0.25">
      <c r="A266" s="2" t="str">
        <f>([3]UKBuilding_List!A266)</f>
        <v>0417</v>
      </c>
      <c r="B266" s="3" t="str">
        <f>VLOOKUP(A266,[3]UKBuilding_List!$A$1:$D$376,3,FALSE)</f>
        <v>660 South Limestone</v>
      </c>
      <c r="C266" s="1"/>
    </row>
    <row r="267" spans="1:3" x14ac:dyDescent="0.25">
      <c r="A267" s="2" t="str">
        <f>([3]UKBuilding_List!A267)</f>
        <v>0419</v>
      </c>
      <c r="B267" s="3" t="str">
        <f>VLOOKUP(A267,[3]UKBuilding_List!$A$1:$D$376,3,FALSE)</f>
        <v>Bus Shelter #13</v>
      </c>
      <c r="C267" s="1"/>
    </row>
    <row r="268" spans="1:3" x14ac:dyDescent="0.25">
      <c r="A268" s="2" t="str">
        <f>([3]UKBuilding_List!A268)</f>
        <v>0420</v>
      </c>
      <c r="B268" s="3" t="str">
        <f>VLOOKUP(A268,[3]UKBuilding_List!$A$1:$D$376,3,FALSE)</f>
        <v>424 Euclid Avenue</v>
      </c>
      <c r="C268" s="1"/>
    </row>
    <row r="269" spans="1:3" x14ac:dyDescent="0.25">
      <c r="A269" s="2" t="str">
        <f>([3]UKBuilding_List!A269)</f>
        <v>0427</v>
      </c>
      <c r="B269" s="3" t="str">
        <f>VLOOKUP(A269,[3]UKBuilding_List!$A$1:$D$376,3,FALSE)</f>
        <v>Bowman's Den</v>
      </c>
      <c r="C269" s="1"/>
    </row>
    <row r="270" spans="1:3" x14ac:dyDescent="0.25">
      <c r="A270" s="2" t="str">
        <f>([3]UKBuilding_List!A270)</f>
        <v>0432</v>
      </c>
      <c r="B270" s="3" t="str">
        <f>VLOOKUP(A270,[3]UKBuilding_List!$A$1:$D$376,3,FALSE)</f>
        <v>Commonwealth House</v>
      </c>
      <c r="C270" s="1"/>
    </row>
    <row r="271" spans="1:3" x14ac:dyDescent="0.25">
      <c r="A271" s="2" t="str">
        <f>([3]UKBuilding_List!A271)</f>
        <v>0433</v>
      </c>
      <c r="B271" s="3" t="str">
        <f>VLOOKUP(A271,[3]UKBuilding_List!$A$1:$D$376,3,FALSE)</f>
        <v>William E and Casiana Schmidt Vocal Arts Center</v>
      </c>
      <c r="C271" s="1"/>
    </row>
    <row r="272" spans="1:3" x14ac:dyDescent="0.25">
      <c r="A272" s="2" t="str">
        <f>([3]UKBuilding_List!A272)</f>
        <v>0442</v>
      </c>
      <c r="B272" s="3" t="str">
        <f>VLOOKUP(A272,[3]UKBuilding_List!$A$1:$D$376,3,FALSE)</f>
        <v>Ligon House</v>
      </c>
      <c r="C272" s="1"/>
    </row>
    <row r="273" spans="1:3" x14ac:dyDescent="0.25">
      <c r="A273" s="2" t="str">
        <f>([3]UKBuilding_List!A273)</f>
        <v>0446</v>
      </c>
      <c r="B273" s="3" t="str">
        <f>VLOOKUP(A273,[3]UKBuilding_List!$A$1:$D$376,3,FALSE)</f>
        <v>John Cropp Softball Stadium</v>
      </c>
      <c r="C273" s="1"/>
    </row>
    <row r="274" spans="1:3" x14ac:dyDescent="0.25">
      <c r="A274" s="2" t="str">
        <f>([3]UKBuilding_List!A274)</f>
        <v>0447</v>
      </c>
      <c r="B274" s="3" t="str">
        <f>VLOOKUP(A274,[3]UKBuilding_List!$A$1:$D$376,3,FALSE)</f>
        <v>Hitting Pavilion</v>
      </c>
      <c r="C274" s="1"/>
    </row>
    <row r="275" spans="1:3" x14ac:dyDescent="0.25">
      <c r="A275" s="2" t="str">
        <f>([3]UKBuilding_List!A275)</f>
        <v>0448</v>
      </c>
      <c r="B275" s="3" t="str">
        <f>VLOOKUP(A275,[3]UKBuilding_List!$A$1:$D$376,3,FALSE)</f>
        <v>Football Storage Shed</v>
      </c>
      <c r="C275" s="1"/>
    </row>
    <row r="276" spans="1:3" x14ac:dyDescent="0.25">
      <c r="A276" s="2" t="str">
        <f>([3]UKBuilding_List!A276)</f>
        <v>0449</v>
      </c>
      <c r="B276" s="3" t="str">
        <f>VLOOKUP(A276,[3]UKBuilding_List!$A$1:$D$376,3,FALSE)</f>
        <v>Shively Grounds Storage Building</v>
      </c>
      <c r="C276" s="1"/>
    </row>
    <row r="277" spans="1:3" x14ac:dyDescent="0.25">
      <c r="A277" s="2" t="str">
        <f>([3]UKBuilding_List!A277)</f>
        <v>0453</v>
      </c>
      <c r="B277" s="3" t="str">
        <f>VLOOKUP(A277,[3]UKBuilding_List!$A$1:$D$376,3,FALSE)</f>
        <v>Shively Grounds Building</v>
      </c>
      <c r="C277" s="1"/>
    </row>
    <row r="278" spans="1:3" x14ac:dyDescent="0.25">
      <c r="A278" s="2" t="str">
        <f>([3]UKBuilding_List!A278)</f>
        <v>0456</v>
      </c>
      <c r="B278" s="3" t="str">
        <f>VLOOKUP(A278,[3]UKBuilding_List!$A$1:$D$376,3,FALSE)</f>
        <v>W.T. Young Library</v>
      </c>
      <c r="C278" s="1"/>
    </row>
    <row r="279" spans="1:3" x14ac:dyDescent="0.25">
      <c r="A279" s="2" t="str">
        <f>([3]UKBuilding_List!A279)</f>
        <v>0462</v>
      </c>
      <c r="B279" s="3" t="str">
        <f>VLOOKUP(A279,[3]UKBuilding_List!$A$1:$D$376,3,FALSE)</f>
        <v>Sarah Bennett Holmes Hall</v>
      </c>
      <c r="C279" s="1"/>
    </row>
    <row r="280" spans="1:3" x14ac:dyDescent="0.25">
      <c r="A280" s="2" t="str">
        <f>([3]UKBuilding_List!A280)</f>
        <v>0463</v>
      </c>
      <c r="B280" s="3" t="str">
        <f>VLOOKUP(A280,[3]UKBuilding_List!$A$1:$D$376,3,FALSE)</f>
        <v>Cleona Belle Matthews Boyd Hall</v>
      </c>
      <c r="C280" s="1"/>
    </row>
    <row r="281" spans="1:3" x14ac:dyDescent="0.25">
      <c r="A281" s="2" t="str">
        <f>([3]UKBuilding_List!A281)</f>
        <v>0465</v>
      </c>
      <c r="B281" s="3" t="str">
        <f>VLOOKUP(A281,[3]UKBuilding_List!$A$1:$D$376,3,FALSE)</f>
        <v>Pavilion at Kroger Field</v>
      </c>
      <c r="C281" s="1"/>
    </row>
    <row r="282" spans="1:3" x14ac:dyDescent="0.25">
      <c r="A282" s="2" t="str">
        <f>([3]UKBuilding_List!A282)</f>
        <v>0467</v>
      </c>
      <c r="B282" s="3" t="str">
        <f>VLOOKUP(A282,[3]UKBuilding_List!$A$1:$D$376,3,FALSE)</f>
        <v>220 Transcript Ave</v>
      </c>
      <c r="C282" s="1"/>
    </row>
    <row r="283" spans="1:3" x14ac:dyDescent="0.25">
      <c r="A283" s="2" t="str">
        <f>([3]UKBuilding_List!A283)</f>
        <v>0473</v>
      </c>
      <c r="B283" s="3" t="str">
        <f>VLOOKUP(A283,[3]UKBuilding_List!$A$1:$D$376,3,FALSE)</f>
        <v>505 Oldham Ct</v>
      </c>
      <c r="C283" s="1"/>
    </row>
    <row r="284" spans="1:3" x14ac:dyDescent="0.25">
      <c r="A284" s="2" t="str">
        <f>([3]UKBuilding_List!A284)</f>
        <v>0481</v>
      </c>
      <c r="B284" s="3" t="str">
        <f>VLOOKUP(A284,[3]UKBuilding_List!$A$1:$D$376,3,FALSE)</f>
        <v>LCC Academic Tech Building</v>
      </c>
      <c r="C284" s="1"/>
    </row>
    <row r="285" spans="1:3" x14ac:dyDescent="0.25">
      <c r="A285" s="2" t="str">
        <f>([3]UKBuilding_List!A285)</f>
        <v>0484</v>
      </c>
      <c r="B285" s="3" t="str">
        <f>VLOOKUP(A285,[3]UKBuilding_List!$A$1:$D$376,3,FALSE)</f>
        <v>Real Properties Garage</v>
      </c>
      <c r="C285" s="1"/>
    </row>
    <row r="286" spans="1:3" x14ac:dyDescent="0.25">
      <c r="A286" s="2" t="str">
        <f>([3]UKBuilding_List!A286)</f>
        <v>0485</v>
      </c>
      <c r="B286" s="3" t="str">
        <f>VLOOKUP(A286,[3]UKBuilding_List!$A$1:$D$376,3,FALSE)</f>
        <v>Boone Tennis Stadium</v>
      </c>
      <c r="C286" s="1"/>
    </row>
    <row r="287" spans="1:3" x14ac:dyDescent="0.25">
      <c r="A287" s="2" t="str">
        <f>([3]UKBuilding_List!A287)</f>
        <v>0487</v>
      </c>
      <c r="B287" s="3" t="str">
        <f>VLOOKUP(A287,[3]UKBuilding_List!$A$1:$D$376,3,FALSE)</f>
        <v>518 Oldham Ct</v>
      </c>
      <c r="C287" s="1"/>
    </row>
    <row r="288" spans="1:3" x14ac:dyDescent="0.25">
      <c r="A288" s="2" t="str">
        <f>([3]UKBuilding_List!A288)</f>
        <v>0488</v>
      </c>
      <c r="B288" s="3" t="str">
        <f>VLOOKUP(A288,[3]UKBuilding_List!$A$1:$D$376,3,FALSE)</f>
        <v>Woodland Early Learning Center</v>
      </c>
      <c r="C288" s="1"/>
    </row>
    <row r="289" spans="1:3" x14ac:dyDescent="0.25">
      <c r="A289" s="2" t="str">
        <f>([3]UKBuilding_List!A289)</f>
        <v>0489</v>
      </c>
      <c r="B289" s="3" t="str">
        <f>VLOOKUP(A289,[3]UKBuilding_List!$A$1:$D$376,3,FALSE)</f>
        <v>1117 South Limestone</v>
      </c>
      <c r="C289" s="1"/>
    </row>
    <row r="290" spans="1:3" x14ac:dyDescent="0.25">
      <c r="A290" s="2" t="str">
        <f>([3]UKBuilding_List!A290)</f>
        <v>0490</v>
      </c>
      <c r="B290" s="3" t="str">
        <f>VLOOKUP(A290,[3]UKBuilding_List!$A$1:$D$376,3,FALSE)</f>
        <v>Environmental Quality Management</v>
      </c>
      <c r="C290" s="1"/>
    </row>
    <row r="291" spans="1:3" x14ac:dyDescent="0.25">
      <c r="A291" s="2" t="str">
        <f>([3]UKBuilding_List!A291)</f>
        <v>0494</v>
      </c>
      <c r="B291" s="3" t="str">
        <f>VLOOKUP(A291,[3]UKBuilding_List!$A$1:$D$376,3,FALSE)</f>
        <v>Stuckert Career Center</v>
      </c>
      <c r="C291" s="1"/>
    </row>
    <row r="292" spans="1:3" x14ac:dyDescent="0.25">
      <c r="A292" s="2" t="str">
        <f>([3]UKBuilding_List!A292)</f>
        <v>0495</v>
      </c>
      <c r="B292" s="3" t="str">
        <f>VLOOKUP(A292,[3]UKBuilding_List!$A$1:$D$376,3,FALSE)</f>
        <v>James F. Hardymon Communications Building</v>
      </c>
      <c r="C292" s="1"/>
    </row>
    <row r="293" spans="1:3" x14ac:dyDescent="0.25">
      <c r="A293" s="2" t="str">
        <f>([3]UKBuilding_List!A293)</f>
        <v>0503</v>
      </c>
      <c r="B293" s="3" t="str">
        <f>VLOOKUP(A293,[3]UKBuilding_List!$A$1:$D$376,3,FALSE)</f>
        <v>Ralph G Anderson Building (Mech Eng)</v>
      </c>
      <c r="C293" s="1"/>
    </row>
    <row r="294" spans="1:3" x14ac:dyDescent="0.25">
      <c r="A294" s="2" t="str">
        <f>([3]UKBuilding_List!A294)</f>
        <v>0504</v>
      </c>
      <c r="B294" s="3" t="str">
        <f>VLOOKUP(A294,[3]UKBuilding_List!$A$1:$D$376,3,FALSE)</f>
        <v>Sigma Chi Fraternity House</v>
      </c>
      <c r="C294" s="1"/>
    </row>
    <row r="295" spans="1:3" x14ac:dyDescent="0.25">
      <c r="A295" s="2" t="str">
        <f>([3]UKBuilding_List!A295)</f>
        <v>0505</v>
      </c>
      <c r="B295" s="3" t="str">
        <f>VLOOKUP(A295,[3]UKBuilding_List!$A$1:$D$376,3,FALSE)</f>
        <v>Alpha Tau Omega Fraternity</v>
      </c>
      <c r="C295" s="1"/>
    </row>
    <row r="296" spans="1:3" x14ac:dyDescent="0.25">
      <c r="A296" s="2" t="str">
        <f>([3]UKBuilding_List!A296)</f>
        <v>0507</v>
      </c>
      <c r="B296" s="3" t="str">
        <f>VLOOKUP(A296,[3]UKBuilding_List!$A$1:$D$376,3,FALSE)</f>
        <v>Sigma Alpha Epsilon Fraternity</v>
      </c>
      <c r="C296" s="1"/>
    </row>
    <row r="297" spans="1:3" x14ac:dyDescent="0.25">
      <c r="A297" s="2" t="str">
        <f>([3]UKBuilding_List!A297)</f>
        <v>0509</v>
      </c>
      <c r="B297" s="3" t="str">
        <f>VLOOKUP(A297,[3]UKBuilding_List!$A$1:$D$376,3,FALSE)</f>
        <v>Biomedical Biological Sciences Research Building</v>
      </c>
      <c r="C297" s="1"/>
    </row>
    <row r="298" spans="1:3" x14ac:dyDescent="0.25">
      <c r="A298" s="2" t="str">
        <f>([3]UKBuilding_List!A298)</f>
        <v>0514</v>
      </c>
      <c r="B298" s="3" t="str">
        <f>VLOOKUP(A298,[3]UKBuilding_List!$A$1:$D$376,3,FALSE)</f>
        <v>Central Utility Plant #4</v>
      </c>
      <c r="C298" s="1"/>
    </row>
    <row r="299" spans="1:3" x14ac:dyDescent="0.25">
      <c r="A299" s="2" t="str">
        <f>([3]UKBuilding_List!A299)</f>
        <v>0517</v>
      </c>
      <c r="B299" s="3" t="str">
        <f>VLOOKUP(A299,[3]UKBuilding_List!$A$1:$D$376,3,FALSE)</f>
        <v>College of Medicine Learning Center</v>
      </c>
      <c r="C299" s="1"/>
    </row>
    <row r="300" spans="1:3" x14ac:dyDescent="0.25">
      <c r="A300" s="2" t="str">
        <f>([3]UKBuilding_List!A300)</f>
        <v>0518</v>
      </c>
      <c r="B300" s="3" t="str">
        <f>VLOOKUP(A300,[3]UKBuilding_List!$A$1:$D$376,3,FALSE)</f>
        <v>BBSRB Generator Building</v>
      </c>
      <c r="C300" s="1"/>
    </row>
    <row r="301" spans="1:3" x14ac:dyDescent="0.25">
      <c r="A301" s="2" t="str">
        <f>([3]UKBuilding_List!A301)</f>
        <v>0564</v>
      </c>
      <c r="B301" s="3" t="str">
        <f>VLOOKUP(A301,[3]UKBuilding_List!$A$1:$D$376,3,FALSE)</f>
        <v>630 South Broadway</v>
      </c>
      <c r="C301" s="1"/>
    </row>
    <row r="302" spans="1:3" x14ac:dyDescent="0.25">
      <c r="A302" s="2" t="str">
        <f>([3]UKBuilding_List!A302)</f>
        <v>0565</v>
      </c>
      <c r="B302" s="3" t="str">
        <f>VLOOKUP(A302,[3]UKBuilding_List!$A$1:$D$376,3,FALSE)</f>
        <v>John T. Smith Hall</v>
      </c>
      <c r="C302" s="1"/>
    </row>
    <row r="303" spans="1:3" x14ac:dyDescent="0.25">
      <c r="A303" s="2" t="str">
        <f>([3]UKBuilding_List!A303)</f>
        <v>0566</v>
      </c>
      <c r="B303" s="3" t="str">
        <f>VLOOKUP(A303,[3]UKBuilding_List!$A$1:$D$376,3,FALSE)</f>
        <v>Dale E. Baldwin Hall</v>
      </c>
      <c r="C303" s="1"/>
    </row>
    <row r="304" spans="1:3" x14ac:dyDescent="0.25">
      <c r="A304" s="2" t="str">
        <f>([3]UKBuilding_List!A304)</f>
        <v>0567</v>
      </c>
      <c r="B304" s="3" t="str">
        <f>VLOOKUP(A304,[3]UKBuilding_List!$A$1:$D$376,3,FALSE)</f>
        <v>Margaret Ingels Hall</v>
      </c>
      <c r="C304" s="1"/>
    </row>
    <row r="305" spans="1:3" x14ac:dyDescent="0.25">
      <c r="A305" s="2" t="str">
        <f>([3]UKBuilding_List!A305)</f>
        <v>0568</v>
      </c>
      <c r="B305" s="3" t="str">
        <f>VLOOKUP(A305,[3]UKBuilding_List!$A$1:$D$376,3,FALSE)</f>
        <v>David P. Roselle Hall</v>
      </c>
      <c r="C305" s="1"/>
    </row>
    <row r="306" spans="1:3" x14ac:dyDescent="0.25">
      <c r="A306" s="2" t="str">
        <f>([3]UKBuilding_List!A306)</f>
        <v>0571</v>
      </c>
      <c r="B306" s="3" t="str">
        <f>VLOOKUP(A306,[3]UKBuilding_List!$A$1:$D$376,3,FALSE)</f>
        <v>Parking Structure #6</v>
      </c>
      <c r="C306" s="1"/>
    </row>
    <row r="307" spans="1:3" x14ac:dyDescent="0.25">
      <c r="A307" s="2" t="str">
        <f>([3]UKBuilding_List!A307)</f>
        <v>0572</v>
      </c>
      <c r="B307" s="3" t="str">
        <f>VLOOKUP(A307,[3]UKBuilding_List!$A$1:$D$376,3,FALSE)</f>
        <v>Parking Structure #7</v>
      </c>
      <c r="C307" s="1"/>
    </row>
    <row r="308" spans="1:3" x14ac:dyDescent="0.25">
      <c r="A308" s="2" t="str">
        <f>([3]UKBuilding_List!A308)</f>
        <v>0582</v>
      </c>
      <c r="B308" s="3" t="str">
        <f>VLOOKUP(A308,[3]UKBuilding_List!$A$1:$D$376,3,FALSE)</f>
        <v>University Health Service</v>
      </c>
      <c r="C308" s="1"/>
    </row>
    <row r="309" spans="1:3" x14ac:dyDescent="0.25">
      <c r="A309" s="2" t="str">
        <f>([3]UKBuilding_List!A309)</f>
        <v>0585</v>
      </c>
      <c r="B309" s="3" t="str">
        <f>VLOOKUP(A309,[3]UKBuilding_List!$A$1:$D$376,3,FALSE)</f>
        <v>Baseball Training Pavilion</v>
      </c>
      <c r="C309" s="1"/>
    </row>
    <row r="310" spans="1:3" x14ac:dyDescent="0.25">
      <c r="A310" s="2" t="str">
        <f>([3]UKBuilding_List!A310)</f>
        <v>0592</v>
      </c>
      <c r="B310" s="3" t="str">
        <f>VLOOKUP(A310,[3]UKBuilding_List!$A$1:$D$376,3,FALSE)</f>
        <v>Storage Shed</v>
      </c>
      <c r="C310" s="1"/>
    </row>
    <row r="311" spans="1:3" x14ac:dyDescent="0.25">
      <c r="A311" s="2" t="str">
        <f>([3]UKBuilding_List!A311)</f>
        <v>0596</v>
      </c>
      <c r="B311" s="3" t="str">
        <f>VLOOKUP(A311,[3]UKBuilding_List!$A$1:$D$376,3,FALSE)</f>
        <v>Lee T. Todd, Jr. Building</v>
      </c>
      <c r="C311" s="1"/>
    </row>
    <row r="312" spans="1:3" x14ac:dyDescent="0.25">
      <c r="A312" s="2" t="str">
        <f>([3]UKBuilding_List!A312)</f>
        <v>0601</v>
      </c>
      <c r="B312" s="3" t="str">
        <f>VLOOKUP(A312,[3]UKBuilding_List!$A$1:$D$376,3,FALSE)</f>
        <v>Parking Structure #8</v>
      </c>
      <c r="C312" s="1"/>
    </row>
    <row r="313" spans="1:3" x14ac:dyDescent="0.25">
      <c r="A313" s="2" t="str">
        <f>([3]UKBuilding_List!A313)</f>
        <v>0602</v>
      </c>
      <c r="B313" s="3" t="str">
        <f>VLOOKUP(A313,[3]UKBuilding_List!$A$1:$D$376,3,FALSE)</f>
        <v>Pavilion A</v>
      </c>
      <c r="C313" s="1"/>
    </row>
    <row r="314" spans="1:3" x14ac:dyDescent="0.25">
      <c r="A314" s="2" t="str">
        <f>([3]UKBuilding_List!A314)</f>
        <v>0604</v>
      </c>
      <c r="B314" s="3" t="str">
        <f>VLOOKUP(A314,[3]UKBuilding_List!$A$1:$D$376,3,FALSE)</f>
        <v>Joe Craft Center</v>
      </c>
      <c r="C314" s="1"/>
    </row>
    <row r="315" spans="1:3" x14ac:dyDescent="0.25">
      <c r="A315" s="2" t="str">
        <f>([3]UKBuilding_List!A315)</f>
        <v>0607</v>
      </c>
      <c r="B315" s="3" t="str">
        <f>VLOOKUP(A315,[3]UKBuilding_List!$A$1:$D$376,3,FALSE)</f>
        <v>788 Press Avenue</v>
      </c>
      <c r="C315" s="1"/>
    </row>
    <row r="316" spans="1:3" x14ac:dyDescent="0.25">
      <c r="A316" s="2" t="str">
        <f>([3]UKBuilding_List!A316)</f>
        <v>0608</v>
      </c>
      <c r="B316" s="3" t="str">
        <f>VLOOKUP(A316,[3]UKBuilding_List!$A$1:$D$376,3,FALSE)</f>
        <v>792 Press Avenue</v>
      </c>
      <c r="C316" s="1"/>
    </row>
    <row r="317" spans="1:3" x14ac:dyDescent="0.25">
      <c r="A317" s="2" t="str">
        <f>([3]UKBuilding_List!A317)</f>
        <v>0609</v>
      </c>
      <c r="B317" s="3" t="str">
        <f>VLOOKUP(A317,[3]UKBuilding_List!$A$1:$D$376,3,FALSE)</f>
        <v>796 Press Avenue</v>
      </c>
      <c r="C317" s="1"/>
    </row>
    <row r="318" spans="1:3" x14ac:dyDescent="0.25">
      <c r="A318" s="2" t="str">
        <f>([3]UKBuilding_List!A318)</f>
        <v>0610</v>
      </c>
      <c r="B318" s="3" t="str">
        <f>VLOOKUP(A318,[3]UKBuilding_List!$A$1:$D$376,3,FALSE)</f>
        <v>800 Press Avenue</v>
      </c>
      <c r="C318" s="1"/>
    </row>
    <row r="319" spans="1:3" x14ac:dyDescent="0.25">
      <c r="A319" s="2" t="str">
        <f>([3]UKBuilding_List!A319)</f>
        <v>0611</v>
      </c>
      <c r="B319" s="3" t="str">
        <f>VLOOKUP(A319,[3]UKBuilding_List!$A$1:$D$376,3,FALSE)</f>
        <v>Medical Office Building (Samaritan)</v>
      </c>
      <c r="C319" s="1"/>
    </row>
    <row r="320" spans="1:3" x14ac:dyDescent="0.25">
      <c r="A320" s="2" t="str">
        <f>([3]UKBuilding_List!A320)</f>
        <v>0612</v>
      </c>
      <c r="B320" s="3" t="str">
        <f>VLOOKUP(A320,[3]UKBuilding_List!$A$1:$D$376,3,FALSE)</f>
        <v>Samaritan Chiller Building</v>
      </c>
      <c r="C320" s="1"/>
    </row>
    <row r="321" spans="1:3" x14ac:dyDescent="0.25">
      <c r="A321" s="2" t="str">
        <f>([3]UKBuilding_List!A321)</f>
        <v>0613</v>
      </c>
      <c r="B321" s="3" t="str">
        <f>VLOOKUP(A321,[3]UKBuilding_List!$A$1:$D$376,3,FALSE)</f>
        <v>Samaritan Parking Structure</v>
      </c>
      <c r="C321" s="1"/>
    </row>
    <row r="322" spans="1:3" x14ac:dyDescent="0.25">
      <c r="A322" s="2" t="str">
        <f>([3]UKBuilding_List!A322)</f>
        <v>0616</v>
      </c>
      <c r="B322" s="3" t="str">
        <f>VLOOKUP(A322,[3]UKBuilding_List!$A$1:$D$376,3,FALSE)</f>
        <v>Seaton Center Storage</v>
      </c>
      <c r="C322" s="1"/>
    </row>
    <row r="323" spans="1:3" x14ac:dyDescent="0.25">
      <c r="A323" s="2" t="str">
        <f>([3]UKBuilding_List!A323)</f>
        <v>0618</v>
      </c>
      <c r="B323" s="3" t="str">
        <f>VLOOKUP(A323,[3]UKBuilding_List!$A$1:$D$376,3,FALSE)</f>
        <v>MacAdam Student Observatory</v>
      </c>
      <c r="C323" s="1"/>
    </row>
    <row r="324" spans="1:3" x14ac:dyDescent="0.25">
      <c r="A324" s="2" t="str">
        <f>([3]UKBuilding_List!A324)</f>
        <v>0625</v>
      </c>
      <c r="B324" s="3" t="str">
        <f>VLOOKUP(A324,[3]UKBuilding_List!$A$1:$D$376,3,FALSE)</f>
        <v>1105 S. Limestone</v>
      </c>
      <c r="C324" s="1"/>
    </row>
    <row r="325" spans="1:3" x14ac:dyDescent="0.25">
      <c r="A325" s="2" t="str">
        <f>([3]UKBuilding_List!A325)</f>
        <v>0626</v>
      </c>
      <c r="B325" s="3" t="str">
        <f>VLOOKUP(A325,[3]UKBuilding_List!$A$1:$D$376,3,FALSE)</f>
        <v>1119 S. Limestone</v>
      </c>
      <c r="C325" s="1"/>
    </row>
    <row r="326" spans="1:3" x14ac:dyDescent="0.25">
      <c r="A326" s="2" t="str">
        <f>([3]UKBuilding_List!A326)</f>
        <v>0630</v>
      </c>
      <c r="B326" s="3" t="str">
        <f>VLOOKUP(A326,[3]UKBuilding_List!$A$1:$D$376,3,FALSE)</f>
        <v>Air Medical Crew Quarters</v>
      </c>
      <c r="C326" s="1"/>
    </row>
    <row r="327" spans="1:3" x14ac:dyDescent="0.25">
      <c r="A327" s="2" t="str">
        <f>([3]UKBuilding_List!A327)</f>
        <v>0633</v>
      </c>
      <c r="B327" s="3" t="str">
        <f>VLOOKUP(A327,[3]UKBuilding_List!$A$1:$D$376,3,FALSE)</f>
        <v>Davis Marksbury Building</v>
      </c>
      <c r="C327" s="1"/>
    </row>
    <row r="328" spans="1:3" x14ac:dyDescent="0.25">
      <c r="A328" s="2" t="str">
        <f>([3]UKBuilding_List!A328)</f>
        <v>0644</v>
      </c>
      <c r="B328" s="3" t="str">
        <f>VLOOKUP(A328,[3]UKBuilding_List!$A$1:$D$376,3,FALSE)</f>
        <v>Wildcat Coal Lodge</v>
      </c>
      <c r="C328" s="1"/>
    </row>
    <row r="329" spans="1:3" x14ac:dyDescent="0.25">
      <c r="A329" s="2" t="str">
        <f>([3]UKBuilding_List!A329)</f>
        <v>0645</v>
      </c>
      <c r="B329" s="3" t="str">
        <f>VLOOKUP(A329,[3]UKBuilding_List!$A$1:$D$376,3,FALSE)</f>
        <v>179 Leader Ave</v>
      </c>
      <c r="C329" s="1"/>
    </row>
    <row r="330" spans="1:3" x14ac:dyDescent="0.25">
      <c r="A330" s="2" t="str">
        <f>([3]UKBuilding_List!A330)</f>
        <v>0651</v>
      </c>
      <c r="B330" s="3" t="str">
        <f>VLOOKUP(A330,[3]UKBuilding_List!$A$1:$D$376,3,FALSE)</f>
        <v>Mandrell Hall</v>
      </c>
      <c r="C330" s="1"/>
    </row>
    <row r="331" spans="1:3" x14ac:dyDescent="0.25">
      <c r="A331" s="2" t="str">
        <f>([3]UKBuilding_List!A331)</f>
        <v>0652</v>
      </c>
      <c r="B331" s="3" t="str">
        <f>VLOOKUP(A331,[3]UKBuilding_List!$A$1:$D$376,3,FALSE)</f>
        <v>Bosworth Hall</v>
      </c>
      <c r="C331" s="1"/>
    </row>
    <row r="332" spans="1:3" x14ac:dyDescent="0.25">
      <c r="A332" s="2" t="str">
        <f>([3]UKBuilding_List!A332)</f>
        <v>0653</v>
      </c>
      <c r="B332" s="3" t="str">
        <f>VLOOKUP(A332,[3]UKBuilding_List!$A$1:$D$376,3,FALSE)</f>
        <v>Sanders Hall</v>
      </c>
      <c r="C332" s="1"/>
    </row>
    <row r="333" spans="1:3" x14ac:dyDescent="0.25">
      <c r="A333" s="2" t="str">
        <f>([3]UKBuilding_List!A333)</f>
        <v>0654</v>
      </c>
      <c r="B333" s="3" t="str">
        <f>VLOOKUP(A333,[3]UKBuilding_List!$A$1:$D$376,3,FALSE)</f>
        <v>Building 100</v>
      </c>
      <c r="C333" s="1"/>
    </row>
    <row r="334" spans="1:3" x14ac:dyDescent="0.25">
      <c r="A334" s="2" t="str">
        <f>([3]UKBuilding_List!A334)</f>
        <v>0655</v>
      </c>
      <c r="B334" s="3" t="str">
        <f>VLOOKUP(A334,[3]UKBuilding_List!$A$1:$D$376,3,FALSE)</f>
        <v>Building 200</v>
      </c>
      <c r="C334" s="1"/>
    </row>
    <row r="335" spans="1:3" x14ac:dyDescent="0.25">
      <c r="A335" s="2" t="str">
        <f>([3]UKBuilding_List!A335)</f>
        <v>0656</v>
      </c>
      <c r="B335" s="3" t="str">
        <f>VLOOKUP(A335,[3]UKBuilding_List!$A$1:$D$376,3,FALSE)</f>
        <v>Building 300</v>
      </c>
      <c r="C335" s="1"/>
    </row>
    <row r="336" spans="1:3" x14ac:dyDescent="0.25">
      <c r="A336" s="2" t="str">
        <f>([3]UKBuilding_List!A336)</f>
        <v>0657</v>
      </c>
      <c r="B336" s="3" t="str">
        <f>VLOOKUP(A336,[3]UKBuilding_List!$A$1:$D$376,3,FALSE)</f>
        <v>Building 400</v>
      </c>
      <c r="C336" s="1"/>
    </row>
    <row r="337" spans="1:3" x14ac:dyDescent="0.25">
      <c r="A337" s="2" t="str">
        <f>([3]UKBuilding_List!A337)</f>
        <v>0658</v>
      </c>
      <c r="B337" s="3" t="str">
        <f>VLOOKUP(A337,[3]UKBuilding_List!$A$1:$D$376,3,FALSE)</f>
        <v>Maintenance Bldg.</v>
      </c>
      <c r="C337" s="1"/>
    </row>
    <row r="338" spans="1:3" x14ac:dyDescent="0.25">
      <c r="A338" s="2" t="str">
        <f>([3]UKBuilding_List!A338)</f>
        <v>0659</v>
      </c>
      <c r="B338" s="3" t="str">
        <f>VLOOKUP(A338,[3]UKBuilding_List!$A$1:$D$376,3,FALSE)</f>
        <v>Gas Building</v>
      </c>
      <c r="C338" s="1"/>
    </row>
    <row r="339" spans="1:3" x14ac:dyDescent="0.25">
      <c r="A339" s="2" t="str">
        <f>([3]UKBuilding_List!A339)</f>
        <v>0660</v>
      </c>
      <c r="B339" s="3" t="str">
        <f>VLOOKUP(A339,[3]UKBuilding_List!$A$1:$D$376,3,FALSE)</f>
        <v>Maxwelton Ct. Apts #1</v>
      </c>
      <c r="C339" s="1"/>
    </row>
    <row r="340" spans="1:3" x14ac:dyDescent="0.25">
      <c r="A340" s="2" t="str">
        <f>([3]UKBuilding_List!A340)</f>
        <v>0661</v>
      </c>
      <c r="B340" s="3" t="str">
        <f>VLOOKUP(A340,[3]UKBuilding_List!$A$1:$D$376,3,FALSE)</f>
        <v>Maxwelton Ct. Apts #2</v>
      </c>
      <c r="C340" s="1"/>
    </row>
    <row r="341" spans="1:3" x14ac:dyDescent="0.25">
      <c r="A341" s="2" t="str">
        <f>([3]UKBuilding_List!A341)</f>
        <v>0662</v>
      </c>
      <c r="B341" s="3" t="str">
        <f>VLOOKUP(A341,[3]UKBuilding_List!$A$1:$D$376,3,FALSE)</f>
        <v>Maxwelton Ct. Apts #3</v>
      </c>
      <c r="C341" s="1"/>
    </row>
    <row r="342" spans="1:3" x14ac:dyDescent="0.25">
      <c r="A342" s="2" t="str">
        <f>([3]UKBuilding_List!A342)</f>
        <v>0663</v>
      </c>
      <c r="B342" s="3" t="str">
        <f>VLOOKUP(A342,[3]UKBuilding_List!$A$1:$D$376,3,FALSE)</f>
        <v>Maxwelton Ct. Apts #4</v>
      </c>
      <c r="C342" s="1"/>
    </row>
    <row r="343" spans="1:3" x14ac:dyDescent="0.25">
      <c r="A343" s="2" t="str">
        <f>([3]UKBuilding_List!A343)</f>
        <v>0664</v>
      </c>
      <c r="B343" s="3" t="str">
        <f>VLOOKUP(A343,[3]UKBuilding_List!$A$1:$D$376,3,FALSE)</f>
        <v>Maxwelton Ct. Apts #5</v>
      </c>
      <c r="C343" s="1"/>
    </row>
    <row r="344" spans="1:3" x14ac:dyDescent="0.25">
      <c r="A344" s="2" t="str">
        <f>([3]UKBuilding_List!A344)</f>
        <v>0665</v>
      </c>
      <c r="B344" s="3" t="str">
        <f>VLOOKUP(A344,[3]UKBuilding_List!$A$1:$D$376,3,FALSE)</f>
        <v>Maxwelton Ct. Apts #6</v>
      </c>
      <c r="C344" s="1"/>
    </row>
    <row r="345" spans="1:3" x14ac:dyDescent="0.25">
      <c r="A345" s="2" t="str">
        <f>([3]UKBuilding_List!A345)</f>
        <v>0666</v>
      </c>
      <c r="B345" s="3" t="str">
        <f>VLOOKUP(A345,[3]UKBuilding_List!$A$1:$D$376,3,FALSE)</f>
        <v>Maxwelton Ct. Apts #7</v>
      </c>
      <c r="C345" s="1"/>
    </row>
    <row r="346" spans="1:3" x14ac:dyDescent="0.25">
      <c r="A346" s="2" t="str">
        <f>([3]UKBuilding_List!A346)</f>
        <v>0667</v>
      </c>
      <c r="B346" s="3" t="str">
        <f>VLOOKUP(A346,[3]UKBuilding_List!$A$1:$D$376,3,FALSE)</f>
        <v>Maxwelton Ct. Apts #8</v>
      </c>
      <c r="C346" s="1"/>
    </row>
    <row r="347" spans="1:3" x14ac:dyDescent="0.25">
      <c r="A347" s="2" t="str">
        <f>([3]UKBuilding_List!A347)</f>
        <v>0668</v>
      </c>
      <c r="B347" s="3" t="str">
        <f>VLOOKUP(A347,[3]UKBuilding_List!$A$1:$D$376,3,FALSE)</f>
        <v>Maxwelton Ct. Apts #9</v>
      </c>
      <c r="C347" s="1"/>
    </row>
    <row r="348" spans="1:3" x14ac:dyDescent="0.25">
      <c r="A348" s="2" t="str">
        <f>([3]UKBuilding_List!A348)</f>
        <v>0669</v>
      </c>
      <c r="B348" s="3" t="str">
        <f>VLOOKUP(A348,[3]UKBuilding_List!$A$1:$D$376,3,FALSE)</f>
        <v>Maxwelton Ct. Apts #10</v>
      </c>
      <c r="C348" s="1"/>
    </row>
    <row r="349" spans="1:3" x14ac:dyDescent="0.25">
      <c r="A349" s="2" t="str">
        <f>([3]UKBuilding_List!A349)</f>
        <v>0670</v>
      </c>
      <c r="B349" s="3" t="str">
        <f>VLOOKUP(A349,[3]UKBuilding_List!$A$1:$D$376,3,FALSE)</f>
        <v>Maxwelton Ct. Apts #11</v>
      </c>
      <c r="C349" s="1"/>
    </row>
    <row r="350" spans="1:3" x14ac:dyDescent="0.25">
      <c r="A350" s="2" t="str">
        <f>([3]UKBuilding_List!A350)</f>
        <v>0671</v>
      </c>
      <c r="B350" s="3" t="str">
        <f>VLOOKUP(A350,[3]UKBuilding_List!$A$1:$D$376,3,FALSE)</f>
        <v>Maxwelton Ct. Apts #12</v>
      </c>
      <c r="C350" s="1"/>
    </row>
    <row r="351" spans="1:3" x14ac:dyDescent="0.25">
      <c r="A351" s="2" t="str">
        <f>([3]UKBuilding_List!A351)</f>
        <v>0672</v>
      </c>
      <c r="B351" s="3" t="str">
        <f>VLOOKUP(A351,[3]UKBuilding_List!$A$1:$D$376,3,FALSE)</f>
        <v>Maxwelton Ct. Apts #13</v>
      </c>
      <c r="C351" s="1"/>
    </row>
    <row r="352" spans="1:3" x14ac:dyDescent="0.25">
      <c r="A352" s="2" t="str">
        <f>([3]UKBuilding_List!A352)</f>
        <v>0673</v>
      </c>
      <c r="B352" s="3" t="str">
        <f>VLOOKUP(A352,[3]UKBuilding_List!$A$1:$D$376,3,FALSE)</f>
        <v>Maxwelton Ct. Apts #14</v>
      </c>
      <c r="C352" s="1"/>
    </row>
    <row r="353" spans="1:3" x14ac:dyDescent="0.25">
      <c r="A353" s="2" t="str">
        <f>([3]UKBuilding_List!A353)</f>
        <v>0674</v>
      </c>
      <c r="B353" s="3" t="str">
        <f>VLOOKUP(A353,[3]UKBuilding_List!$A$1:$D$376,3,FALSE)</f>
        <v>Maxwelton Ct. Apts #15</v>
      </c>
      <c r="C353" s="1"/>
    </row>
    <row r="354" spans="1:3" x14ac:dyDescent="0.25">
      <c r="A354" s="2" t="str">
        <f>([3]UKBuilding_List!A354)</f>
        <v>0675</v>
      </c>
      <c r="B354" s="3" t="str">
        <f>VLOOKUP(A354,[3]UKBuilding_List!$A$1:$D$376,3,FALSE)</f>
        <v>Maxwelton Ct. Apts #16</v>
      </c>
      <c r="C354" s="1"/>
    </row>
    <row r="355" spans="1:3" x14ac:dyDescent="0.25">
      <c r="A355" s="2" t="str">
        <f>([3]UKBuilding_List!A355)</f>
        <v>0676</v>
      </c>
      <c r="B355" s="3" t="str">
        <f>VLOOKUP(A355,[3]UKBuilding_List!$A$1:$D$376,3,FALSE)</f>
        <v>New Student Center</v>
      </c>
      <c r="C355" s="1"/>
    </row>
    <row r="356" spans="1:3" x14ac:dyDescent="0.25">
      <c r="A356" s="2" t="str">
        <f>([3]UKBuilding_List!A356)</f>
        <v>0677</v>
      </c>
      <c r="B356" s="3" t="str">
        <f>VLOOKUP(A356,[3]UKBuilding_List!$A$1:$D$376,3,FALSE)</f>
        <v>University Flats</v>
      </c>
      <c r="C356" s="1"/>
    </row>
    <row r="357" spans="1:3" x14ac:dyDescent="0.25">
      <c r="A357" s="2" t="str">
        <f>([3]UKBuilding_List!A357)</f>
        <v>0678</v>
      </c>
      <c r="B357" s="3" t="str">
        <f>VLOOKUP(A357,[3]UKBuilding_List!$A$1:$D$376,3,FALSE)</f>
        <v>Lewis Hall</v>
      </c>
      <c r="C357" s="1"/>
    </row>
    <row r="358" spans="1:3" x14ac:dyDescent="0.25">
      <c r="A358" s="2" t="str">
        <f>([3]UKBuilding_List!A358)</f>
        <v>0679</v>
      </c>
      <c r="B358" s="3" t="str">
        <f>VLOOKUP(A358,[3]UKBuilding_List!$A$1:$D$376,3,FALSE)</f>
        <v>Research Building #2</v>
      </c>
      <c r="C358" s="1"/>
    </row>
    <row r="359" spans="1:3" x14ac:dyDescent="0.25">
      <c r="A359" s="2" t="str">
        <f>([3]UKBuilding_List!A359)</f>
        <v>0682</v>
      </c>
      <c r="B359" s="3" t="str">
        <f>VLOOKUP(A359,[3]UKBuilding_List!$A$1:$D$376,3,FALSE)</f>
        <v>Baseball Facility</v>
      </c>
      <c r="C359" s="1"/>
    </row>
    <row r="360" spans="1:3" x14ac:dyDescent="0.25">
      <c r="A360" s="2" t="str">
        <f>([3]UKBuilding_List!A360)</f>
        <v>0687</v>
      </c>
      <c r="B360" s="3" t="str">
        <f>VLOOKUP(A360,[3]UKBuilding_List!$A$1:$D$376,3,FALSE)</f>
        <v>131 Virginia Ave</v>
      </c>
      <c r="C360" s="1"/>
    </row>
    <row r="361" spans="1:3" x14ac:dyDescent="0.25">
      <c r="A361" s="2" t="str">
        <f>([3]UKBuilding_List!A361)</f>
        <v>0691</v>
      </c>
      <c r="B361" s="3" t="str">
        <f>VLOOKUP(A361,[3]UKBuilding_List!$A$1:$D$376,3,FALSE)</f>
        <v>143 State St</v>
      </c>
      <c r="C361" s="1"/>
    </row>
    <row r="362" spans="1:3" x14ac:dyDescent="0.25">
      <c r="A362" s="2" t="str">
        <f>([3]UKBuilding_List!A362)</f>
        <v>0694</v>
      </c>
      <c r="B362" s="3" t="str">
        <f>VLOOKUP(A362,[3]UKBuilding_List!$A$1:$D$376,3,FALSE)</f>
        <v>112 Conn Terrace</v>
      </c>
      <c r="C362" s="1"/>
    </row>
    <row r="363" spans="1:3" x14ac:dyDescent="0.25">
      <c r="A363" s="2" t="str">
        <f>([3]UKBuilding_List!A363)</f>
        <v>0695</v>
      </c>
      <c r="B363" s="3" t="str">
        <f>VLOOKUP(A363,[3]UKBuilding_List!$A$1:$D$376,3,FALSE)</f>
        <v>Blue Lot Bus Shelter</v>
      </c>
      <c r="C363" s="1"/>
    </row>
    <row r="364" spans="1:3" x14ac:dyDescent="0.25">
      <c r="A364" s="2" t="str">
        <f>([3]UKBuilding_List!A364)</f>
        <v>0698</v>
      </c>
      <c r="B364" s="3" t="str">
        <f>VLOOKUP(A364,[3]UKBuilding_List!$A$1:$D$376,3,FALSE)</f>
        <v>University Inn #1</v>
      </c>
      <c r="C364" s="1"/>
    </row>
    <row r="365" spans="1:3" x14ac:dyDescent="0.25">
      <c r="A365" s="2" t="str">
        <f>([3]UKBuilding_List!A365)</f>
        <v>0699</v>
      </c>
      <c r="B365" s="3" t="str">
        <f>VLOOKUP(A365,[3]UKBuilding_List!$A$1:$D$376,3,FALSE)</f>
        <v>University Inn #2</v>
      </c>
      <c r="C365" s="1"/>
    </row>
    <row r="366" spans="1:3" x14ac:dyDescent="0.25">
      <c r="A366" s="2" t="str">
        <f>([3]UKBuilding_List!A366)</f>
        <v>0703</v>
      </c>
      <c r="B366" s="3" t="str">
        <f>VLOOKUP(A366,[3]UKBuilding_List!$A$1:$D$376,3,FALSE)</f>
        <v>Senior Center</v>
      </c>
      <c r="C366" s="1"/>
    </row>
    <row r="367" spans="1:3" x14ac:dyDescent="0.25">
      <c r="A367" s="2" t="str">
        <f>([3]UKBuilding_List!A367)</f>
        <v>0704</v>
      </c>
      <c r="B367" s="3" t="str">
        <f>VLOOKUP(A367,[3]UKBuilding_List!$A$1:$D$376,3,FALSE)</f>
        <v>414 Pennsylvania Ct</v>
      </c>
      <c r="C367" s="1"/>
    </row>
    <row r="368" spans="1:3" x14ac:dyDescent="0.25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25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25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25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25">
      <c r="A372" s="2" t="str">
        <f>([3]UKBuilding_List!A372)</f>
        <v>9777</v>
      </c>
      <c r="B372" s="3" t="str">
        <f>VLOOKUP(A372,[3]UKBuilding_List!$A$1:$D$376,3,FALSE)</f>
        <v>114 Conn Terrace</v>
      </c>
      <c r="C372" s="1"/>
    </row>
    <row r="373" spans="1:3" x14ac:dyDescent="0.25">
      <c r="A373" s="2" t="str">
        <f>([3]UKBuilding_List!A373)</f>
        <v>9779</v>
      </c>
      <c r="B373" s="3" t="str">
        <f>VLOOKUP(A373,[3]UKBuilding_List!$A$1:$D$376,3,FALSE)</f>
        <v>PNC Pop Up Branch</v>
      </c>
      <c r="C373" s="1"/>
    </row>
    <row r="374" spans="1:3" x14ac:dyDescent="0.25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25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25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25">
      <c r="A377" s="2" t="str">
        <f>([3]UKBuilding_List!A377)</f>
        <v>9861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9873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9925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9983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2017-07-20T15:50:34Z</dcterms:modified>
</cp:coreProperties>
</file>