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46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1" i="4" l="1"/>
  <c r="J6" i="1" l="1"/>
  <c r="E2" i="4" l="1"/>
  <c r="E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H22" i="1" l="1"/>
  <c r="G22" i="1"/>
  <c r="M22" i="1" l="1"/>
  <c r="K2" i="1" s="1"/>
  <c r="J2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<sst xmlns="http://schemas.openxmlformats.org/spreadsheetml/2006/main" count="115" uniqueCount="84">
  <si>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</si>
  <si>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</si>
  <si>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</si>
  <si>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</si>
  <si>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</si>
  <si>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</si>
  <si>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</si>
  <si>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</si>
  <si>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</si>
  <si>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</si>
  <si>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</si>
  <si>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</si>
  <si>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</si>
  <si>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</si>
  <si>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</si>
  <si>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</si>
  <si>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</si>
  <si>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</si>
  <si>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</si>
  <si>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</si>
  <si>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</si>
  <si>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</si>
  <si>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</si>
  <si>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</si>
  <si>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</si>
  <si>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</si>
  <si>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</si>
  <si>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</si>
  <si>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</si>
  <si>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</si>
  <si>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</si>
  <si>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</si>
  <si>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</si>
  <si>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</si>
  <si>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</si>
  <si>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</si>
  <si>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</si>
  <si>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</si>
  <si>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</si>
  <si>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</si>
  <si>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</si>
  <si>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</si>
  <si>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</si>
  <si>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</si>
  <si>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</si>
  <si>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</si>
  <si>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</si>
  <si>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</si>
  <si>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</si>
  <si>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</si>
  <si>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</si>
  <si>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</si>
  <si>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</si>
  <si>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</si>
  <si>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</si>
  <si>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</si>
  <si>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</si>
  <si>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</si>
  <si>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</si>
  <si>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</si>
  <si>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</si>
  <si>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</si>
  <si>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</si>
  <si>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</si>
  <si>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</si>
  <si>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</si>
  <si>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</si>
  <si>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</si>
  <si>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</si>
  <si>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</si>
  <si>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</si>
  <si>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</si>
  <si>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</si>
  <si>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0465</t>
  </si>
  <si>
    <t>XE100</t>
  </si>
  <si>
    <t>XA100</t>
  </si>
  <si>
    <t>GSF</t>
  </si>
  <si>
    <t>01</t>
  </si>
  <si>
    <t>ROOF ADDED</t>
  </si>
  <si>
    <t>roof added changed space</t>
  </si>
  <si>
    <t>roof added changed GSF</t>
  </si>
  <si>
    <t>LX-0465-01-XE0100</t>
  </si>
  <si>
    <t>LX-0465-01-XA0100</t>
  </si>
  <si>
    <t>COVERED PATIO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</si>
</sst>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F8" sqref="F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6.425781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73</v>
      </c>
      <c r="C1" s="76"/>
      <c r="F1" s="67" t="s">
        <v>10</v>
      </c>
      <c r="G1" s="18">
        <v>43047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Pavilion at Kroger Field</v>
      </c>
      <c r="C2" s="77"/>
      <c r="F2" s="68" t="s">
        <v>12</v>
      </c>
      <c r="G2" s="22" t="s">
        <v>58</v>
      </c>
      <c r="J2" s="15">
        <f>G22-J22</f>
        <v>0</v>
      </c>
      <c r="K2" s="15">
        <f>H22-M22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1" t="s">
        <v>76</v>
      </c>
      <c r="B6" s="48" t="s">
        <v>77</v>
      </c>
      <c r="C6" s="42" t="s">
        <v>71</v>
      </c>
      <c r="D6" s="41" t="s">
        <v>5</v>
      </c>
      <c r="E6" s="50">
        <v>862</v>
      </c>
      <c r="F6" s="50">
        <v>3760</v>
      </c>
      <c r="G6" s="50" t="s">
        <v>13</v>
      </c>
      <c r="H6" s="41" t="s">
        <v>13</v>
      </c>
      <c r="I6" s="42" t="s">
        <v>80</v>
      </c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74</v>
      </c>
      <c r="B7" s="48" t="s">
        <v>77</v>
      </c>
      <c r="C7" s="42" t="s">
        <v>52</v>
      </c>
      <c r="D7" s="41" t="s">
        <v>5</v>
      </c>
      <c r="E7" s="50">
        <v>3125</v>
      </c>
      <c r="F7" s="50">
        <v>0</v>
      </c>
      <c r="G7" s="50" t="s">
        <v>13</v>
      </c>
      <c r="H7" s="41" t="s">
        <v>13</v>
      </c>
      <c r="I7" s="42" t="s">
        <v>79</v>
      </c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75</v>
      </c>
      <c r="B8" s="48" t="s">
        <v>77</v>
      </c>
      <c r="C8" s="42" t="s">
        <v>50</v>
      </c>
      <c r="D8" s="41" t="s">
        <v>5</v>
      </c>
      <c r="E8" s="50">
        <v>0</v>
      </c>
      <c r="F8" s="50">
        <v>2695</v>
      </c>
      <c r="G8" s="50" t="s">
        <v>13</v>
      </c>
      <c r="H8" s="41" t="s">
        <v>13</v>
      </c>
      <c r="I8" s="42" t="s">
        <v>79</v>
      </c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4"/>
      <c r="M11" s="59" t="str">
        <f>IF(H11="No Change","N/A",IF(H11="New Tag Required",Lookup!F:F,IF(H11="Remove Old Sign",Lookup!F:F,IF(H11="N/A","N/A",""))))</f>
        <v/>
      </c>
      <c r="N11" s="63"/>
      <c r="O11" s="42"/>
    </row>
    <row r="12" spans="1:16" s="41" customFormat="1" x14ac:dyDescent="0.25"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25"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M16" s="59" t="str">
        <f>IF(H16="No Change","N/A",IF(H16="New Tag Required",Lookup!F:F,IF(H16="Remove Old Sign",Lookup!F:F,IF(H16="N/A","N/A",""))))</f>
        <v/>
      </c>
      <c r="N16" s="64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ht="15.75" thickBot="1" x14ac:dyDescent="0.3">
      <c r="A20" s="56"/>
      <c r="C20" s="11"/>
      <c r="E20" s="30"/>
      <c r="F20" s="30"/>
      <c r="G20" s="30"/>
      <c r="K20" s="32"/>
      <c r="N20" s="32"/>
    </row>
    <row r="21" spans="1:14" ht="45" x14ac:dyDescent="0.25">
      <c r="A21" s="56"/>
      <c r="C21" s="11"/>
      <c r="E21" s="30"/>
      <c r="F21" s="30"/>
      <c r="G21" s="73" t="s">
        <v>45</v>
      </c>
      <c r="H21" s="74" t="s">
        <v>46</v>
      </c>
      <c r="J21" s="75" t="s">
        <v>40</v>
      </c>
      <c r="K21" s="10"/>
      <c r="L21" s="10"/>
      <c r="M21" s="75" t="s">
        <v>41</v>
      </c>
    </row>
    <row r="22" spans="1:14" ht="15.75" thickBot="1" x14ac:dyDescent="0.3">
      <c r="A22" s="56"/>
      <c r="C22" s="11"/>
      <c r="E22" s="30"/>
      <c r="F22" s="30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3"/>
      <c r="G31" s="30"/>
    </row>
    <row r="32" spans="1:14" x14ac:dyDescent="0.25">
      <c r="A32" s="57"/>
      <c r="C32" s="11"/>
      <c r="E32" s="30"/>
      <c r="F32" s="34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1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6"/>
      <c r="C42" s="11"/>
      <c r="E42" s="30"/>
      <c r="F42" s="30"/>
      <c r="G42" s="30"/>
    </row>
    <row r="43" spans="1:7" x14ac:dyDescent="0.25">
      <c r="A43" s="5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7:G41 G10:G20">
    <cfRule type="containsText" dxfId="54" priority="130" operator="containsText" text="New Tag Required">
      <formula>NOT(ISERROR(SEARCH("New Tag Required",G10)))</formula>
    </cfRule>
  </conditionalFormatting>
  <conditionalFormatting sqref="D6 D11:D87">
    <cfRule type="containsText" dxfId="53" priority="129" operator="containsText" text="Yes">
      <formula>NOT(ISERROR(SEARCH("Yes",D6)))</formula>
    </cfRule>
  </conditionalFormatting>
  <conditionalFormatting sqref="H27:H87 H188:H409 H10:H20">
    <cfRule type="containsText" dxfId="52" priority="117" operator="containsText" text="New Sign Required">
      <formula>NOT(ISERROR(SEARCH("New Sign Required",H10)))</formula>
    </cfRule>
  </conditionalFormatting>
  <conditionalFormatting sqref="G27:G87 G10:H20">
    <cfRule type="containsText" dxfId="51" priority="116" operator="containsText" text="Action Required">
      <formula>NOT(ISERROR(SEARCH("Action Required",G10)))</formula>
    </cfRule>
  </conditionalFormatting>
  <conditionalFormatting sqref="H27:H87">
    <cfRule type="containsText" dxfId="50" priority="115" operator="containsText" text="Action Required">
      <formula>NOT(ISERROR(SEARCH("Action Required",H27)))</formula>
    </cfRule>
  </conditionalFormatting>
  <conditionalFormatting sqref="G6 G23:G26">
    <cfRule type="containsText" dxfId="49" priority="57" operator="containsText" text="New Tag Required">
      <formula>NOT(ISERROR(SEARCH("New Tag Required",G6)))</formula>
    </cfRule>
  </conditionalFormatting>
  <conditionalFormatting sqref="H6 H23:H26">
    <cfRule type="containsText" dxfId="48" priority="55" operator="containsText" text="New Sign Required">
      <formula>NOT(ISERROR(SEARCH("New Sign Required",H6)))</formula>
    </cfRule>
  </conditionalFormatting>
  <conditionalFormatting sqref="G6 G23:G26">
    <cfRule type="containsText" dxfId="47" priority="54" operator="containsText" text="Action Required">
      <formula>NOT(ISERROR(SEARCH("Action Required",G6)))</formula>
    </cfRule>
  </conditionalFormatting>
  <conditionalFormatting sqref="H6 H23:H26">
    <cfRule type="containsText" dxfId="46" priority="53" operator="containsText" text="Action Required">
      <formula>NOT(ISERROR(SEARCH("Action Required",H6)))</formula>
    </cfRule>
  </conditionalFormatting>
  <conditionalFormatting sqref="G6">
    <cfRule type="containsText" dxfId="45" priority="52" operator="containsText" text="New Tag Required">
      <formula>NOT(ISERROR(SEARCH("New Tag Required",G6)))</formula>
    </cfRule>
  </conditionalFormatting>
  <conditionalFormatting sqref="D6">
    <cfRule type="containsText" dxfId="44" priority="51" operator="containsText" text="Yes">
      <formula>NOT(ISERROR(SEARCH("Yes",D6)))</formula>
    </cfRule>
  </conditionalFormatting>
  <conditionalFormatting sqref="G6">
    <cfRule type="containsText" dxfId="43" priority="50" operator="containsText" text="Action Required">
      <formula>NOT(ISERROR(SEARCH("Action Required",G6)))</formula>
    </cfRule>
  </conditionalFormatting>
  <conditionalFormatting sqref="D88:D187">
    <cfRule type="containsText" dxfId="42" priority="49" operator="containsText" text="Yes">
      <formula>NOT(ISERROR(SEARCH("Yes",D88)))</formula>
    </cfRule>
  </conditionalFormatting>
  <conditionalFormatting sqref="H88:H187">
    <cfRule type="containsText" dxfId="41" priority="48" operator="containsText" text="New Sign Required">
      <formula>NOT(ISERROR(SEARCH("New Sign Required",H88)))</formula>
    </cfRule>
  </conditionalFormatting>
  <conditionalFormatting sqref="G88:G187">
    <cfRule type="containsText" dxfId="40" priority="47" operator="containsText" text="Action Required">
      <formula>NOT(ISERROR(SEARCH("Action Required",G88)))</formula>
    </cfRule>
  </conditionalFormatting>
  <conditionalFormatting sqref="H88:H187">
    <cfRule type="containsText" dxfId="39" priority="46" operator="containsText" text="Action Required">
      <formula>NOT(ISERROR(SEARCH("Action Required",H88)))</formula>
    </cfRule>
  </conditionalFormatting>
  <conditionalFormatting sqref="D7">
    <cfRule type="containsText" dxfId="38" priority="32" operator="containsText" text="Yes">
      <formula>NOT(ISERROR(SEARCH("Yes",D7)))</formula>
    </cfRule>
  </conditionalFormatting>
  <conditionalFormatting sqref="G7">
    <cfRule type="containsText" dxfId="37" priority="31" operator="containsText" text="New Tag Required">
      <formula>NOT(ISERROR(SEARCH("New Tag Required",G7)))</formula>
    </cfRule>
  </conditionalFormatting>
  <conditionalFormatting sqref="H7">
    <cfRule type="containsText" dxfId="36" priority="30" operator="containsText" text="New Sign Required">
      <formula>NOT(ISERROR(SEARCH("New Sign Required",H7)))</formula>
    </cfRule>
  </conditionalFormatting>
  <conditionalFormatting sqref="G7">
    <cfRule type="containsText" dxfId="35" priority="29" operator="containsText" text="Action Required">
      <formula>NOT(ISERROR(SEARCH("Action Required",G7)))</formula>
    </cfRule>
  </conditionalFormatting>
  <conditionalFormatting sqref="H7">
    <cfRule type="containsText" dxfId="34" priority="28" operator="containsText" text="Action Required">
      <formula>NOT(ISERROR(SEARCH("Action Required",H7)))</formula>
    </cfRule>
  </conditionalFormatting>
  <conditionalFormatting sqref="G8">
    <cfRule type="containsText" dxfId="33" priority="27" operator="containsText" text="New Tag Required">
      <formula>NOT(ISERROR(SEARCH("New Tag Required",G8)))</formula>
    </cfRule>
  </conditionalFormatting>
  <conditionalFormatting sqref="H8">
    <cfRule type="containsText" dxfId="32" priority="26" operator="containsText" text="New Sign Required">
      <formula>NOT(ISERROR(SEARCH("New Sign Required",H8)))</formula>
    </cfRule>
  </conditionalFormatting>
  <conditionalFormatting sqref="G8">
    <cfRule type="containsText" dxfId="31" priority="25" operator="containsText" text="Action Required">
      <formula>NOT(ISERROR(SEARCH("Action Required",G8)))</formula>
    </cfRule>
  </conditionalFormatting>
  <conditionalFormatting sqref="H8">
    <cfRule type="containsText" dxfId="30" priority="24" operator="containsText" text="Action Required">
      <formula>NOT(ISERROR(SEARCH("Action Required",H8)))</formula>
    </cfRule>
  </conditionalFormatting>
  <conditionalFormatting sqref="J2:N2">
    <cfRule type="cellIs" dxfId="29" priority="23" operator="notEqual">
      <formula>0</formula>
    </cfRule>
  </conditionalFormatting>
  <conditionalFormatting sqref="J6:J19">
    <cfRule type="cellIs" dxfId="28" priority="22" operator="equal">
      <formula>0</formula>
    </cfRule>
  </conditionalFormatting>
  <conditionalFormatting sqref="M6:M19">
    <cfRule type="cellIs" dxfId="27" priority="21" operator="equal">
      <formula>0</formula>
    </cfRule>
  </conditionalFormatting>
  <conditionalFormatting sqref="J6:J19 M6:M19">
    <cfRule type="cellIs" dxfId="26" priority="18" operator="equal">
      <formula>"In Progress"</formula>
    </cfRule>
    <cfRule type="cellIs" dxfId="25" priority="19" operator="equal">
      <formula>"Log Issues"</formula>
    </cfRule>
    <cfRule type="cellIs" dxfId="24" priority="20" operator="equal">
      <formula>"N/A"</formula>
    </cfRule>
  </conditionalFormatting>
  <conditionalFormatting sqref="K6:K10">
    <cfRule type="expression" dxfId="23" priority="17">
      <formula>$J6="Log Issues"</formula>
    </cfRule>
  </conditionalFormatting>
  <conditionalFormatting sqref="N6:N10">
    <cfRule type="expression" dxfId="22" priority="16">
      <formula>$M6="Log Issues"</formula>
    </cfRule>
  </conditionalFormatting>
  <conditionalFormatting sqref="G9">
    <cfRule type="containsText" dxfId="21" priority="15" operator="containsText" text="New Tag Required">
      <formula>NOT(ISERROR(SEARCH("New Tag Required",G9)))</formula>
    </cfRule>
  </conditionalFormatting>
  <conditionalFormatting sqref="H9">
    <cfRule type="containsText" dxfId="20" priority="14" operator="containsText" text="New Sign Required">
      <formula>NOT(ISERROR(SEARCH("New Sign Required",H9)))</formula>
    </cfRule>
  </conditionalFormatting>
  <conditionalFormatting sqref="G9">
    <cfRule type="containsText" dxfId="19" priority="13" operator="containsText" text="Action Required">
      <formula>NOT(ISERROR(SEARCH("Action Required",G9)))</formula>
    </cfRule>
  </conditionalFormatting>
  <conditionalFormatting sqref="H9">
    <cfRule type="containsText" dxfId="18" priority="12" operator="containsText" text="Action Required">
      <formula>NOT(ISERROR(SEARCH("Action Required",H9)))</formula>
    </cfRule>
  </conditionalFormatting>
  <conditionalFormatting sqref="H1:H1048576">
    <cfRule type="containsText" dxfId="17" priority="10" operator="containsText" text="Remove Old Sign">
      <formula>NOT(ISERROR(SEARCH("Remove Old Sign",H1)))</formula>
    </cfRule>
    <cfRule type="containsText" dxfId="16" priority="11" operator="containsText" text="Move Sign to New Location">
      <formula>NOT(ISERROR(SEARCH("Move Sign to New Location",H1)))</formula>
    </cfRule>
  </conditionalFormatting>
  <conditionalFormatting sqref="G1:G1048576">
    <cfRule type="containsText" dxfId="15" priority="9" operator="containsText" text="Remove Old Tag">
      <formula>NOT(ISERROR(SEARCH("Remove Old Tag",G1)))</formula>
    </cfRule>
  </conditionalFormatting>
  <conditionalFormatting sqref="D8">
    <cfRule type="containsText" dxfId="14" priority="7" operator="containsText" text="Yes">
      <formula>NOT(ISERROR(SEARCH("Yes",D8)))</formula>
    </cfRule>
  </conditionalFormatting>
  <conditionalFormatting sqref="D9">
    <cfRule type="containsText" dxfId="13" priority="6" operator="containsText" text="Yes">
      <formula>NOT(ISERROR(SEARCH("Yes",D9)))</formula>
    </cfRule>
  </conditionalFormatting>
  <conditionalFormatting sqref="D10">
    <cfRule type="containsText" dxfId="12" priority="5" operator="containsText" text="Yes">
      <formula>NOT(ISERROR(SEARCH("Yes",D10)))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  <x14:dataValidation type="list" allowBlank="1" showInputMessage="1">
          <x14:formula1>
            <xm:f>Lookup!$E$1:$E$19</xm:f>
          </x14:formula1>
          <xm:sqref>C6:C187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7" sqref="B7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0465</v>
      </c>
      <c r="C1" s="39"/>
      <c r="D1" s="17" t="s">
        <v>10</v>
      </c>
      <c r="E1" s="40">
        <f>'KD Changes'!G1</f>
        <v>43047</v>
      </c>
    </row>
    <row r="2" spans="1:10" ht="15" customHeight="1" x14ac:dyDescent="0.25">
      <c r="A2" s="43" t="s">
        <v>8</v>
      </c>
      <c r="B2" s="44" t="e">
        <f>VLOOKUP(B1,[1]BuildingList!A:B,2,FALSE)</f>
        <v>#N/A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1" t="s">
        <v>82</v>
      </c>
      <c r="B6" s="42" t="s">
        <v>83</v>
      </c>
      <c r="C6" s="41" t="s">
        <v>63</v>
      </c>
      <c r="D6" s="41">
        <v>2695</v>
      </c>
      <c r="E6" s="41" t="s">
        <v>78</v>
      </c>
      <c r="G6" s="29"/>
      <c r="H6" s="29"/>
      <c r="I6" s="41"/>
      <c r="J6" s="41"/>
    </row>
    <row r="7" spans="1:10" x14ac:dyDescent="0.25">
      <c r="A7" s="41" t="s">
        <v>81</v>
      </c>
      <c r="B7" s="41"/>
      <c r="C7" s="41" t="s">
        <v>72</v>
      </c>
      <c r="D7" s="41">
        <v>0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2017-11-08T22:17:36Z</dcterms:modified>
</cp:coreProperties>
</file>