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0465_Pavilion_at_Kroger_Field\"/>
    </mc:Choice>
  </mc:AlternateContent>
  <bookViews>
    <workbookView xWindow="0" yWindow="0" windowWidth="13830" windowHeight="1078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33" i="1" l="1"/>
  <c r="M33" i="1"/>
  <c r="J34" i="1"/>
  <c r="M34" i="1"/>
  <c r="J35" i="1"/>
  <c r="M35" i="1"/>
  <c r="J36" i="1"/>
  <c r="M36" i="1"/>
  <c r="J37" i="1"/>
  <c r="M37" i="1"/>
  <c r="J38" i="1"/>
  <c r="M38" i="1"/>
  <c r="J39" i="1"/>
  <c r="M39" i="1"/>
  <c r="J40" i="1"/>
  <c r="M40" i="1"/>
  <c r="J41" i="1"/>
  <c r="M41" i="1"/>
  <c r="J42" i="1"/>
  <c r="M42" i="1"/>
  <c r="J43" i="1"/>
  <c r="M43" i="1"/>
  <c r="J44" i="1"/>
  <c r="M44" i="1"/>
  <c r="J45" i="1"/>
  <c r="M45" i="1"/>
  <c r="G47" i="1"/>
  <c r="H47" i="1"/>
  <c r="J47" i="1"/>
  <c r="M47" i="1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K2" i="1" l="1"/>
  <c r="J2" i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</calcChain>
</file>

<file path=xl/sharedStrings.xml><?xml version="1.0" encoding="utf-8"?>
<sst xmlns="http://schemas.openxmlformats.org/spreadsheetml/2006/main" count="122" uniqueCount="97">
  <si>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</si>
  <si>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</si>
  <si>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</si>
  <si>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</si>
  <si>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</si>
  <si>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</si>
  <si>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</si>
  <si>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</si>
  <si>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</si>
  <si>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</si>
  <si>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</si>
  <si>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</si>
  <si>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</si>
  <si>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</si>
  <si>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</si>
  <si>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</si>
  <si>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</si>
  <si>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</si>
  <si>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</si>
  <si>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</si>
  <si>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</si>
  <si>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</si>
  <si>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</si>
  <si>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</si>
  <si>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</si>
  <si>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</si>
  <si>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</si>
  <si>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</si>
  <si>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</si>
  <si>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</si>
  <si>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</si>
  <si>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</si>
  <si>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</si>
  <si>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</si>
  <si>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</si>
  <si>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</si>
  <si>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</si>
  <si>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</si>
  <si>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</si>
  <si>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</si>
  <si>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</si>
  <si>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</si>
  <si>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</si>
  <si>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</si>
  <si>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</si>
  <si>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</si>
  <si>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</si>
  <si>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</si>
  <si>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</si>
  <si>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</si>
  <si>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</si>
  <si>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</si>
  <si>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</si>
  <si>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</si>
  <si>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</si>
  <si>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</si>
  <si>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</si>
  <si>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</si>
  <si>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</si>
  <si>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</si>
  <si>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</si>
  <si>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</si>
  <si>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</si>
  <si>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</si>
  <si>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</si>
  <si>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</si>
  <si>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</si>
  <si>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</si>
  <si>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</si>
  <si>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</si>
  <si>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</si>
  <si>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</si>
  <si>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</si>
  <si>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</si>
  <si>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</si>
  <si>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Change of Official Bldg name</t>
  </si>
  <si>
    <t>Pavilion at Kroger Field</t>
  </si>
  <si>
    <t>0465</t>
  </si>
  <si>
    <t>LX-0465</t>
  </si>
  <si>
    <t>LX-0465-01</t>
  </si>
  <si>
    <t>LX-0465-01-0101</t>
  </si>
  <si>
    <t>LX-0465-01-0102</t>
  </si>
  <si>
    <t>LX-0465-01-0103</t>
  </si>
  <si>
    <t>LX-0465-01-0104</t>
  </si>
  <si>
    <t>LX-0465-01-XE0100</t>
  </si>
  <si>
    <t>LX-0465-02</t>
  </si>
  <si>
    <t>LX-0465-02-RF0201</t>
  </si>
  <si>
    <t>LX-0465-02-RF0202</t>
  </si>
  <si>
    <t>Pav at Kroger Field - 1st Floor</t>
  </si>
  <si>
    <t>Pav at Kroger Field - Rm 0101</t>
  </si>
  <si>
    <t>Pav at Kroger Field - Rm 0102</t>
  </si>
  <si>
    <t>Pav at Kroger Field - Men's RR</t>
  </si>
  <si>
    <t>Pav at Kroger Field - Wmn's RR</t>
  </si>
  <si>
    <t>Pav at Kroger Field - Patio</t>
  </si>
  <si>
    <t>Pav at Kroger Field - Roof</t>
  </si>
  <si>
    <t>Pav at Kroger Field - Rf Bldg A</t>
  </si>
  <si>
    <t>Pav at Kroger Field - Rf Bldg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</si>
</sst>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7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2" fillId="0" borderId="0" xfId="43" applyNumberFormat="1" applyFill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3" fillId="0" borderId="0" xfId="43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9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38" borderId="10" xfId="0" applyFont="1" applyFill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and Vascular Institute</v>
          </cell>
          <cell r="D227" t="str">
            <v>Gill Heart and Vascular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0462</v>
          </cell>
          <cell r="B280">
            <v>462</v>
          </cell>
          <cell r="C280" t="str">
            <v>Sarah Bennett Holmes Hall</v>
          </cell>
          <cell r="D280" t="str">
            <v>Sarah Bennett Holmes Hall</v>
          </cell>
        </row>
        <row r="281">
          <cell r="A281" t="str">
            <v>0463</v>
          </cell>
          <cell r="B281">
            <v>463</v>
          </cell>
          <cell r="C281" t="str">
            <v>Cleona Belle Matthews Boyd Hall</v>
          </cell>
          <cell r="D281" t="str">
            <v>Cleona Belle Matthews Boyd Hall</v>
          </cell>
        </row>
        <row r="282">
          <cell r="A282" t="str">
            <v>0465</v>
          </cell>
          <cell r="B282">
            <v>465</v>
          </cell>
          <cell r="C282" t="str">
            <v xml:space="preserve">Pavilion at Commonwealth Stadium    </v>
          </cell>
          <cell r="D282" t="str">
            <v xml:space="preserve">Pavilion at Commonwealth Stadium    </v>
          </cell>
        </row>
        <row r="283">
          <cell r="A283" t="str">
            <v>0467</v>
          </cell>
          <cell r="B283">
            <v>467</v>
          </cell>
          <cell r="C283" t="str">
            <v>220 Transcript Ave</v>
          </cell>
          <cell r="D283" t="str">
            <v>220 Transcript Ave</v>
          </cell>
        </row>
        <row r="284">
          <cell r="A284" t="str">
            <v>0473</v>
          </cell>
          <cell r="B284">
            <v>473</v>
          </cell>
          <cell r="C284" t="str">
            <v>505 Oldham Ct</v>
          </cell>
          <cell r="D284" t="str">
            <v>505 Oldham Ct</v>
          </cell>
        </row>
        <row r="285">
          <cell r="A285" t="str">
            <v>0481</v>
          </cell>
          <cell r="B285">
            <v>481</v>
          </cell>
          <cell r="C285" t="str">
            <v>LCC Academic Tech Building</v>
          </cell>
          <cell r="D285" t="str">
            <v>LCC Academic Tech Building</v>
          </cell>
        </row>
        <row r="286">
          <cell r="A286" t="str">
            <v>0484</v>
          </cell>
          <cell r="B286">
            <v>484</v>
          </cell>
          <cell r="C286" t="str">
            <v>Real Properties Garage</v>
          </cell>
          <cell r="D286" t="str">
            <v>Real Properties Garage</v>
          </cell>
        </row>
        <row r="287">
          <cell r="A287" t="str">
            <v>0485</v>
          </cell>
          <cell r="B287">
            <v>485</v>
          </cell>
          <cell r="C287" t="str">
            <v>Boone Tennis Stadium</v>
          </cell>
          <cell r="D287" t="str">
            <v>Boone Tennis Stadium</v>
          </cell>
        </row>
        <row r="288">
          <cell r="A288" t="str">
            <v>0487</v>
          </cell>
          <cell r="B288">
            <v>487</v>
          </cell>
          <cell r="C288" t="str">
            <v>518 Oldham Ct</v>
          </cell>
          <cell r="D288" t="str">
            <v>518 Oldham Ct</v>
          </cell>
        </row>
        <row r="289">
          <cell r="A289" t="str">
            <v>0488</v>
          </cell>
          <cell r="B289">
            <v>488</v>
          </cell>
          <cell r="C289" t="str">
            <v>Woodland Early Learning Center</v>
          </cell>
          <cell r="D289" t="str">
            <v>Woodland Early Learning Center</v>
          </cell>
        </row>
        <row r="290">
          <cell r="A290" t="str">
            <v>0489</v>
          </cell>
          <cell r="B290">
            <v>489</v>
          </cell>
          <cell r="C290" t="str">
            <v>1117 South Limestone</v>
          </cell>
          <cell r="D290" t="str">
            <v>1117 South Limestone</v>
          </cell>
        </row>
        <row r="291">
          <cell r="A291" t="str">
            <v>0490</v>
          </cell>
          <cell r="B291">
            <v>490</v>
          </cell>
          <cell r="C291" t="str">
            <v>Environmental Quality Management</v>
          </cell>
          <cell r="D291" t="str">
            <v>Environmental Quality Management</v>
          </cell>
        </row>
        <row r="292">
          <cell r="A292" t="str">
            <v>0494</v>
          </cell>
          <cell r="B292">
            <v>494</v>
          </cell>
          <cell r="C292" t="str">
            <v>Stuckert Career Center</v>
          </cell>
          <cell r="D292" t="str">
            <v>Stuckert Career Center</v>
          </cell>
        </row>
        <row r="293">
          <cell r="A293" t="str">
            <v>0495</v>
          </cell>
          <cell r="B293">
            <v>495</v>
          </cell>
          <cell r="C293" t="str">
            <v>James F. Hardymon Communications Building</v>
          </cell>
          <cell r="D293" t="str">
            <v>James F. Hardymon Communications Building</v>
          </cell>
        </row>
        <row r="294">
          <cell r="A294" t="str">
            <v>0503</v>
          </cell>
          <cell r="B294">
            <v>503</v>
          </cell>
          <cell r="C294" t="str">
            <v>Ralph G Anderson Building (Mech Eng)</v>
          </cell>
          <cell r="D294" t="str">
            <v>Ralph G Anderson Building (Mech Eng)</v>
          </cell>
        </row>
        <row r="295">
          <cell r="A295" t="str">
            <v>0504</v>
          </cell>
          <cell r="B295">
            <v>504</v>
          </cell>
          <cell r="C295" t="str">
            <v>Sigma Chi Fraternity House</v>
          </cell>
          <cell r="D295" t="str">
            <v>Sigma Chi Fraternity House</v>
          </cell>
        </row>
        <row r="296">
          <cell r="A296" t="str">
            <v>0505</v>
          </cell>
          <cell r="B296">
            <v>505</v>
          </cell>
          <cell r="C296" t="str">
            <v>Alpha Tau Omega Fraternity</v>
          </cell>
          <cell r="D296" t="str">
            <v>Alpha Tau Omega Fraternity</v>
          </cell>
        </row>
        <row r="297">
          <cell r="A297" t="str">
            <v>0507</v>
          </cell>
          <cell r="B297">
            <v>507</v>
          </cell>
          <cell r="C297" t="str">
            <v>Sigma Alpha Epsilon Fraternity</v>
          </cell>
          <cell r="D297" t="str">
            <v>Sigma Alpha Epsilon Fraternity</v>
          </cell>
        </row>
        <row r="298">
          <cell r="A298" t="str">
            <v>0509</v>
          </cell>
          <cell r="B298">
            <v>509</v>
          </cell>
          <cell r="C298" t="str">
            <v>Biomedical Biological Sciences Research Building</v>
          </cell>
          <cell r="D298" t="str">
            <v>Biomedical Biological Sciences Research Bldg</v>
          </cell>
        </row>
        <row r="299">
          <cell r="A299" t="str">
            <v>0514</v>
          </cell>
          <cell r="B299">
            <v>514</v>
          </cell>
          <cell r="C299" t="str">
            <v>Central Utility Plant #4</v>
          </cell>
          <cell r="D299" t="str">
            <v>Central Utility Plant #4</v>
          </cell>
        </row>
        <row r="300">
          <cell r="A300" t="str">
            <v>0517</v>
          </cell>
          <cell r="B300">
            <v>517</v>
          </cell>
          <cell r="C300" t="str">
            <v>College of Medicine Learning Center</v>
          </cell>
          <cell r="D300" t="str">
            <v>College of Medicine Learning Center</v>
          </cell>
        </row>
        <row r="301">
          <cell r="A301" t="str">
            <v>0518</v>
          </cell>
          <cell r="B301">
            <v>518</v>
          </cell>
          <cell r="C301" t="str">
            <v>BBSRB Generator Building</v>
          </cell>
          <cell r="D301" t="str">
            <v>BBSRB Generator Building</v>
          </cell>
        </row>
        <row r="302">
          <cell r="A302" t="str">
            <v>0564</v>
          </cell>
          <cell r="B302">
            <v>564</v>
          </cell>
          <cell r="C302" t="str">
            <v>630 South Broadway</v>
          </cell>
          <cell r="D302" t="str">
            <v>630 South Broadway</v>
          </cell>
        </row>
        <row r="303">
          <cell r="A303" t="str">
            <v>0565</v>
          </cell>
          <cell r="B303">
            <v>565</v>
          </cell>
          <cell r="C303" t="str">
            <v>John T. Smith Hall</v>
          </cell>
          <cell r="D303" t="str">
            <v>John T. Smith Hall</v>
          </cell>
        </row>
        <row r="304">
          <cell r="A304" t="str">
            <v>0566</v>
          </cell>
          <cell r="B304">
            <v>566</v>
          </cell>
          <cell r="C304" t="str">
            <v>Dale E. Baldwin Hall</v>
          </cell>
          <cell r="D304" t="str">
            <v>Dale E. Baldwin Hall</v>
          </cell>
        </row>
        <row r="305">
          <cell r="A305" t="str">
            <v>0567</v>
          </cell>
          <cell r="B305">
            <v>567</v>
          </cell>
          <cell r="C305" t="str">
            <v>Margaret Ingels Hall</v>
          </cell>
          <cell r="D305" t="str">
            <v>Margaret Ingels Hall</v>
          </cell>
        </row>
        <row r="306">
          <cell r="A306" t="str">
            <v>0568</v>
          </cell>
          <cell r="B306">
            <v>568</v>
          </cell>
          <cell r="C306" t="str">
            <v>David P. Roselle Hall</v>
          </cell>
          <cell r="D306" t="str">
            <v>David P. Roselle Hall</v>
          </cell>
        </row>
        <row r="307">
          <cell r="A307" t="str">
            <v>0571</v>
          </cell>
          <cell r="B307">
            <v>571</v>
          </cell>
          <cell r="C307" t="str">
            <v>Parking Structure #6</v>
          </cell>
          <cell r="D307" t="str">
            <v>Parking Structure #6</v>
          </cell>
        </row>
        <row r="308">
          <cell r="A308" t="str">
            <v>0572</v>
          </cell>
          <cell r="B308">
            <v>572</v>
          </cell>
          <cell r="C308" t="str">
            <v>Parking Structure #7</v>
          </cell>
          <cell r="D308" t="str">
            <v>Parking Structure #7</v>
          </cell>
        </row>
        <row r="309">
          <cell r="A309" t="str">
            <v>0582</v>
          </cell>
          <cell r="B309">
            <v>582</v>
          </cell>
          <cell r="C309" t="str">
            <v>University Health Service</v>
          </cell>
          <cell r="D309" t="str">
            <v>University Health Service</v>
          </cell>
        </row>
        <row r="310">
          <cell r="A310" t="str">
            <v>0585</v>
          </cell>
          <cell r="B310">
            <v>585</v>
          </cell>
          <cell r="C310" t="str">
            <v>Baseball Training Pavilion</v>
          </cell>
          <cell r="D310" t="str">
            <v>Baseball Training Pavilion</v>
          </cell>
        </row>
        <row r="311">
          <cell r="A311" t="str">
            <v>0592</v>
          </cell>
          <cell r="B311">
            <v>592</v>
          </cell>
          <cell r="C311" t="str">
            <v>Storage Shed</v>
          </cell>
          <cell r="D311" t="str">
            <v>Storage Shed</v>
          </cell>
        </row>
        <row r="312">
          <cell r="A312" t="str">
            <v>0596</v>
          </cell>
          <cell r="B312">
            <v>596</v>
          </cell>
          <cell r="C312" t="str">
            <v>Lee T. Todd, Jr. Building</v>
          </cell>
          <cell r="D312" t="str">
            <v>Lee T. Todd, Jr. Building</v>
          </cell>
        </row>
        <row r="313">
          <cell r="A313" t="str">
            <v>0601</v>
          </cell>
          <cell r="B313">
            <v>601</v>
          </cell>
          <cell r="C313" t="str">
            <v>Parking Structure #8</v>
          </cell>
          <cell r="D313" t="str">
            <v>Parking Structure #8</v>
          </cell>
        </row>
        <row r="314">
          <cell r="A314" t="str">
            <v>0602</v>
          </cell>
          <cell r="B314">
            <v>602</v>
          </cell>
          <cell r="C314" t="str">
            <v>Pavilion A</v>
          </cell>
          <cell r="D314" t="str">
            <v>Pavilion A</v>
          </cell>
        </row>
        <row r="315">
          <cell r="A315" t="str">
            <v>0604</v>
          </cell>
          <cell r="B315">
            <v>604</v>
          </cell>
          <cell r="C315" t="str">
            <v>Joe Craft Center</v>
          </cell>
          <cell r="D315" t="str">
            <v>Joe Craft Center</v>
          </cell>
        </row>
        <row r="316">
          <cell r="A316" t="str">
            <v>0607</v>
          </cell>
          <cell r="B316">
            <v>607</v>
          </cell>
          <cell r="C316" t="str">
            <v>788 Press Avenue</v>
          </cell>
          <cell r="D316" t="str">
            <v>788 Press Avenue</v>
          </cell>
        </row>
        <row r="317">
          <cell r="A317" t="str">
            <v>0608</v>
          </cell>
          <cell r="B317">
            <v>608</v>
          </cell>
          <cell r="C317" t="str">
            <v>792 Press Avenue</v>
          </cell>
          <cell r="D317" t="str">
            <v>792 Press Avenue</v>
          </cell>
        </row>
        <row r="318">
          <cell r="A318" t="str">
            <v>0609</v>
          </cell>
          <cell r="B318">
            <v>609</v>
          </cell>
          <cell r="C318" t="str">
            <v>796 Press Avenue</v>
          </cell>
          <cell r="D318" t="str">
            <v>796 Press Avenue</v>
          </cell>
        </row>
        <row r="319">
          <cell r="A319" t="str">
            <v>0610</v>
          </cell>
          <cell r="B319">
            <v>610</v>
          </cell>
          <cell r="C319" t="str">
            <v>800 Press Avenue</v>
          </cell>
          <cell r="D319" t="str">
            <v>800 Press Avenue</v>
          </cell>
        </row>
        <row r="320">
          <cell r="A320" t="str">
            <v>0611</v>
          </cell>
          <cell r="B320">
            <v>611</v>
          </cell>
          <cell r="C320" t="str">
            <v>Medical Office Building (Samaritan)</v>
          </cell>
          <cell r="D320" t="str">
            <v>Medical Office Building (Samaritan)</v>
          </cell>
        </row>
        <row r="321">
          <cell r="A321" t="str">
            <v>0612</v>
          </cell>
          <cell r="B321">
            <v>612</v>
          </cell>
          <cell r="C321" t="str">
            <v>Samaritan Chiller Building</v>
          </cell>
          <cell r="D321" t="str">
            <v>Samaritan Chiller Building</v>
          </cell>
        </row>
        <row r="322">
          <cell r="A322" t="str">
            <v>0613</v>
          </cell>
          <cell r="B322">
            <v>613</v>
          </cell>
          <cell r="C322" t="str">
            <v>Samaritan Parking Structure</v>
          </cell>
          <cell r="D322" t="str">
            <v>Samaritan Parking Structure</v>
          </cell>
        </row>
        <row r="323">
          <cell r="A323" t="str">
            <v>0616</v>
          </cell>
          <cell r="B323">
            <v>616</v>
          </cell>
          <cell r="C323" t="str">
            <v>Seaton Center Storage</v>
          </cell>
          <cell r="D323" t="str">
            <v>Seaton Center Storage</v>
          </cell>
        </row>
        <row r="324">
          <cell r="A324" t="str">
            <v>0618</v>
          </cell>
          <cell r="B324">
            <v>618</v>
          </cell>
          <cell r="C324" t="str">
            <v>MacAdam Student Observatory</v>
          </cell>
          <cell r="D324" t="str">
            <v>MacAdam Student Observatory</v>
          </cell>
        </row>
        <row r="325">
          <cell r="A325" t="str">
            <v>0625</v>
          </cell>
          <cell r="B325">
            <v>625</v>
          </cell>
          <cell r="C325" t="str">
            <v>1105 S. Limestone</v>
          </cell>
          <cell r="D325" t="str">
            <v>1105 S. Limestone</v>
          </cell>
        </row>
        <row r="326">
          <cell r="A326" t="str">
            <v>0626</v>
          </cell>
          <cell r="B326">
            <v>626</v>
          </cell>
          <cell r="C326" t="str">
            <v>1119 S. Limestone</v>
          </cell>
          <cell r="D326" t="str">
            <v>1119 S. Limestone</v>
          </cell>
        </row>
        <row r="327">
          <cell r="A327" t="str">
            <v>0630</v>
          </cell>
          <cell r="B327">
            <v>630</v>
          </cell>
          <cell r="C327" t="str">
            <v>Air Medical Crew Quarters</v>
          </cell>
          <cell r="D327" t="str">
            <v>Air Medical Crew Quarters</v>
          </cell>
        </row>
        <row r="328">
          <cell r="A328" t="str">
            <v>0633</v>
          </cell>
          <cell r="B328">
            <v>633</v>
          </cell>
          <cell r="C328" t="str">
            <v>Davis Marksbury Building</v>
          </cell>
          <cell r="D328" t="str">
            <v>Davis Marksbury Building</v>
          </cell>
        </row>
        <row r="329">
          <cell r="A329" t="str">
            <v>0644</v>
          </cell>
          <cell r="B329">
            <v>644</v>
          </cell>
          <cell r="C329" t="str">
            <v>Wildcat Coal Lodge</v>
          </cell>
          <cell r="D329" t="str">
            <v>Wildcat Coal Lodge</v>
          </cell>
        </row>
        <row r="330">
          <cell r="A330" t="str">
            <v>0645</v>
          </cell>
          <cell r="B330">
            <v>645</v>
          </cell>
          <cell r="C330" t="str">
            <v>179 Leader Ave</v>
          </cell>
          <cell r="D330" t="str">
            <v>179 Leader Ave</v>
          </cell>
        </row>
        <row r="331">
          <cell r="A331" t="str">
            <v>0651</v>
          </cell>
          <cell r="B331">
            <v>651</v>
          </cell>
          <cell r="C331" t="str">
            <v>Mandrell Hall</v>
          </cell>
          <cell r="D331" t="str">
            <v>Mandrell Hall</v>
          </cell>
        </row>
        <row r="332">
          <cell r="A332" t="str">
            <v>0652</v>
          </cell>
          <cell r="B332">
            <v>652</v>
          </cell>
          <cell r="C332" t="str">
            <v>Bosworth Hall</v>
          </cell>
          <cell r="D332" t="str">
            <v>Bosworth Hall</v>
          </cell>
        </row>
        <row r="333">
          <cell r="A333" t="str">
            <v>0653</v>
          </cell>
          <cell r="B333">
            <v>653</v>
          </cell>
          <cell r="C333" t="str">
            <v>Sanders Hall</v>
          </cell>
          <cell r="D333" t="str">
            <v>Sanders Hall</v>
          </cell>
        </row>
        <row r="334">
          <cell r="A334" t="str">
            <v>0654</v>
          </cell>
          <cell r="B334">
            <v>654</v>
          </cell>
          <cell r="C334" t="str">
            <v>Building 100</v>
          </cell>
          <cell r="D334" t="str">
            <v>Building 100</v>
          </cell>
        </row>
        <row r="335">
          <cell r="A335" t="str">
            <v>0655</v>
          </cell>
          <cell r="B335">
            <v>655</v>
          </cell>
          <cell r="C335" t="str">
            <v>Building 200</v>
          </cell>
          <cell r="D335" t="str">
            <v>Building 200</v>
          </cell>
        </row>
        <row r="336">
          <cell r="A336" t="str">
            <v>0656</v>
          </cell>
          <cell r="B336">
            <v>656</v>
          </cell>
          <cell r="C336" t="str">
            <v>Building 300</v>
          </cell>
          <cell r="D336" t="str">
            <v>Building 300</v>
          </cell>
        </row>
        <row r="337">
          <cell r="A337" t="str">
            <v>0657</v>
          </cell>
          <cell r="B337">
            <v>657</v>
          </cell>
          <cell r="C337" t="str">
            <v>Building 400</v>
          </cell>
          <cell r="D337" t="str">
            <v>Building 400</v>
          </cell>
        </row>
        <row r="338">
          <cell r="A338" t="str">
            <v>0658</v>
          </cell>
          <cell r="B338">
            <v>658</v>
          </cell>
          <cell r="C338" t="str">
            <v>Maintenance Bldg.</v>
          </cell>
          <cell r="D338" t="str">
            <v>Maintenance Bldg.</v>
          </cell>
        </row>
        <row r="339">
          <cell r="A339" t="str">
            <v>0659</v>
          </cell>
          <cell r="B339">
            <v>659</v>
          </cell>
          <cell r="C339" t="str">
            <v>Gas Building</v>
          </cell>
          <cell r="D339" t="str">
            <v>Gas Building</v>
          </cell>
        </row>
        <row r="340">
          <cell r="A340" t="str">
            <v>0660</v>
          </cell>
          <cell r="B340">
            <v>660</v>
          </cell>
          <cell r="C340" t="str">
            <v>Maxwelton Ct. Apts #1</v>
          </cell>
          <cell r="D340" t="str">
            <v>Maxwelton Ct. Apts #1</v>
          </cell>
        </row>
        <row r="341">
          <cell r="A341" t="str">
            <v>0661</v>
          </cell>
          <cell r="B341">
            <v>661</v>
          </cell>
          <cell r="C341" t="str">
            <v>Maxwelton Ct. Apts #2</v>
          </cell>
          <cell r="D341" t="str">
            <v>Maxwelton Ct. Apts #2</v>
          </cell>
        </row>
        <row r="342">
          <cell r="A342" t="str">
            <v>0662</v>
          </cell>
          <cell r="B342">
            <v>662</v>
          </cell>
          <cell r="C342" t="str">
            <v>Maxwelton Ct. Apts #3</v>
          </cell>
          <cell r="D342" t="str">
            <v>Maxwelton Ct. Apts #3</v>
          </cell>
        </row>
        <row r="343">
          <cell r="A343" t="str">
            <v>0663</v>
          </cell>
          <cell r="B343">
            <v>663</v>
          </cell>
          <cell r="C343" t="str">
            <v>Maxwelton Ct. Apts #4</v>
          </cell>
          <cell r="D343" t="str">
            <v>Maxwelton Ct. Apts #4</v>
          </cell>
        </row>
        <row r="344">
          <cell r="A344" t="str">
            <v>0664</v>
          </cell>
          <cell r="B344">
            <v>664</v>
          </cell>
          <cell r="C344" t="str">
            <v>Maxwelton Ct. Apts #5</v>
          </cell>
          <cell r="D344" t="str">
            <v>Maxwelton Ct. Apts #5</v>
          </cell>
        </row>
        <row r="345">
          <cell r="A345" t="str">
            <v>0665</v>
          </cell>
          <cell r="B345">
            <v>665</v>
          </cell>
          <cell r="C345" t="str">
            <v>Maxwelton Ct. Apts #6</v>
          </cell>
          <cell r="D345" t="str">
            <v>Maxwelton Ct. Apts #6</v>
          </cell>
        </row>
        <row r="346">
          <cell r="A346" t="str">
            <v>0666</v>
          </cell>
          <cell r="B346">
            <v>666</v>
          </cell>
          <cell r="C346" t="str">
            <v>Maxwelton Ct. Apts #7</v>
          </cell>
          <cell r="D346" t="str">
            <v>Maxwelton Ct. Apts #7</v>
          </cell>
        </row>
        <row r="347">
          <cell r="A347" t="str">
            <v>0667</v>
          </cell>
          <cell r="B347">
            <v>667</v>
          </cell>
          <cell r="C347" t="str">
            <v>Maxwelton Ct. Apts #8</v>
          </cell>
          <cell r="D347" t="str">
            <v>Maxwelton Ct. Apts #8</v>
          </cell>
        </row>
        <row r="348">
          <cell r="A348" t="str">
            <v>0668</v>
          </cell>
          <cell r="B348">
            <v>668</v>
          </cell>
          <cell r="C348" t="str">
            <v>Maxwelton Ct. Apts #9</v>
          </cell>
          <cell r="D348" t="str">
            <v>Maxwelton Ct. Apts #9</v>
          </cell>
        </row>
        <row r="349">
          <cell r="A349" t="str">
            <v>0669</v>
          </cell>
          <cell r="B349">
            <v>669</v>
          </cell>
          <cell r="C349" t="str">
            <v>Maxwelton Ct. Apts #10</v>
          </cell>
          <cell r="D349" t="str">
            <v>Maxwelton Ct. Apts #10</v>
          </cell>
        </row>
        <row r="350">
          <cell r="A350" t="str">
            <v>0670</v>
          </cell>
          <cell r="B350">
            <v>670</v>
          </cell>
          <cell r="C350" t="str">
            <v>Maxwelton Ct. Apts #11</v>
          </cell>
          <cell r="D350" t="str">
            <v>Maxwelton Ct. Apts #11</v>
          </cell>
        </row>
        <row r="351">
          <cell r="A351" t="str">
            <v>0671</v>
          </cell>
          <cell r="B351">
            <v>671</v>
          </cell>
          <cell r="C351" t="str">
            <v>Maxwelton Ct. Apts #12</v>
          </cell>
          <cell r="D351" t="str">
            <v>Maxwelton Ct. Apts #12</v>
          </cell>
        </row>
        <row r="352">
          <cell r="A352" t="str">
            <v>0672</v>
          </cell>
          <cell r="B352">
            <v>672</v>
          </cell>
          <cell r="C352" t="str">
            <v>Maxwelton Ct. Apts #13</v>
          </cell>
          <cell r="D352" t="str">
            <v>Maxwelton Ct. Apts #13</v>
          </cell>
        </row>
        <row r="353">
          <cell r="A353" t="str">
            <v>0673</v>
          </cell>
          <cell r="B353">
            <v>673</v>
          </cell>
          <cell r="C353" t="str">
            <v>Maxwelton Ct. Apts #14</v>
          </cell>
          <cell r="D353" t="str">
            <v>Maxwelton Ct. Apts #14</v>
          </cell>
        </row>
        <row r="354">
          <cell r="A354" t="str">
            <v>0674</v>
          </cell>
          <cell r="B354">
            <v>674</v>
          </cell>
          <cell r="C354" t="str">
            <v>Maxwelton Ct. Apts #15</v>
          </cell>
          <cell r="D354" t="str">
            <v>Maxwelton Ct. Apts #15</v>
          </cell>
        </row>
        <row r="355">
          <cell r="A355" t="str">
            <v>0675</v>
          </cell>
          <cell r="B355">
            <v>675</v>
          </cell>
          <cell r="C355" t="str">
            <v>Maxwelton Ct. Apts #16</v>
          </cell>
          <cell r="D355" t="str">
            <v>Maxwelton Ct. Apts #16</v>
          </cell>
        </row>
        <row r="356">
          <cell r="A356" t="str">
            <v>0676</v>
          </cell>
          <cell r="B356">
            <v>676</v>
          </cell>
          <cell r="C356" t="str">
            <v>New Student Center</v>
          </cell>
          <cell r="D356" t="str">
            <v>New Student Center</v>
          </cell>
        </row>
        <row r="357">
          <cell r="A357" t="str">
            <v>0677</v>
          </cell>
          <cell r="B357">
            <v>677</v>
          </cell>
          <cell r="C357" t="str">
            <v>University Flats</v>
          </cell>
          <cell r="D357" t="str">
            <v>University Flats</v>
          </cell>
        </row>
        <row r="358">
          <cell r="A358" t="str">
            <v>0678</v>
          </cell>
          <cell r="B358">
            <v>678</v>
          </cell>
          <cell r="C358" t="str">
            <v>Lewis Hall</v>
          </cell>
          <cell r="D358" t="str">
            <v>Lewis Hall</v>
          </cell>
        </row>
        <row r="359">
          <cell r="A359" t="str">
            <v>0679</v>
          </cell>
          <cell r="B359">
            <v>679</v>
          </cell>
          <cell r="C359" t="str">
            <v>Research Building #2</v>
          </cell>
          <cell r="D359" t="str">
            <v>Research Building #2</v>
          </cell>
        </row>
        <row r="360">
          <cell r="A360" t="str">
            <v>0682</v>
          </cell>
          <cell r="B360">
            <v>682</v>
          </cell>
          <cell r="C360" t="str">
            <v>Baseball Facility</v>
          </cell>
          <cell r="D360" t="str">
            <v>Baseball Facility</v>
          </cell>
        </row>
        <row r="361">
          <cell r="A361" t="str">
            <v>0687</v>
          </cell>
          <cell r="B361">
            <v>687</v>
          </cell>
          <cell r="C361" t="str">
            <v>131 Virginia Ave</v>
          </cell>
          <cell r="D361" t="str">
            <v>131 Virginia Ave</v>
          </cell>
        </row>
        <row r="362">
          <cell r="A362" t="str">
            <v>0688</v>
          </cell>
          <cell r="B362">
            <v>688</v>
          </cell>
          <cell r="C362" t="str">
            <v>665 S Limestone</v>
          </cell>
          <cell r="D362" t="str">
            <v>665 S Limestone</v>
          </cell>
        </row>
        <row r="363">
          <cell r="A363" t="str">
            <v>0689</v>
          </cell>
          <cell r="B363">
            <v>689</v>
          </cell>
          <cell r="C363" t="str">
            <v>685 S Limestone</v>
          </cell>
          <cell r="D363" t="str">
            <v>685 S Limestone</v>
          </cell>
        </row>
        <row r="364">
          <cell r="A364" t="str">
            <v>0691</v>
          </cell>
          <cell r="B364">
            <v>691</v>
          </cell>
          <cell r="C364" t="str">
            <v>143 State St</v>
          </cell>
          <cell r="D364" t="str">
            <v>143 State St</v>
          </cell>
        </row>
        <row r="365">
          <cell r="A365" t="str">
            <v>0694</v>
          </cell>
          <cell r="B365">
            <v>694</v>
          </cell>
          <cell r="C365" t="str">
            <v>112 Conn Terrace</v>
          </cell>
          <cell r="D365" t="str">
            <v>112 Conn Terrace</v>
          </cell>
        </row>
        <row r="366">
          <cell r="A366" t="str">
            <v>0697</v>
          </cell>
          <cell r="B366">
            <v>697</v>
          </cell>
          <cell r="C366" t="str">
            <v>116 Conn Terrace</v>
          </cell>
          <cell r="D366" t="str">
            <v>116 Conn Terrace</v>
          </cell>
        </row>
        <row r="367">
          <cell r="A367" t="str">
            <v>0698</v>
          </cell>
          <cell r="B367">
            <v>698</v>
          </cell>
          <cell r="C367" t="str">
            <v>University Inn #1</v>
          </cell>
          <cell r="D367" t="str">
            <v>University Inn #1</v>
          </cell>
        </row>
        <row r="368">
          <cell r="A368" t="str">
            <v>0699</v>
          </cell>
          <cell r="B368">
            <v>699</v>
          </cell>
          <cell r="C368" t="str">
            <v>University Inn #2</v>
          </cell>
          <cell r="D368" t="str">
            <v>University Inn #2</v>
          </cell>
        </row>
        <row r="369">
          <cell r="A369">
            <v>1200</v>
          </cell>
          <cell r="B369">
            <v>1200</v>
          </cell>
          <cell r="C369" t="str">
            <v>Electric Substation #1</v>
          </cell>
          <cell r="D369" t="str">
            <v>Electric Substation #1</v>
          </cell>
        </row>
        <row r="370">
          <cell r="A370">
            <v>1201</v>
          </cell>
          <cell r="B370">
            <v>1201</v>
          </cell>
          <cell r="C370" t="str">
            <v>Electric Substation #3</v>
          </cell>
          <cell r="D370" t="str">
            <v>Electric Substation #3</v>
          </cell>
        </row>
        <row r="371">
          <cell r="A371" t="str">
            <v>8633</v>
          </cell>
          <cell r="B371">
            <v>8633</v>
          </cell>
          <cell r="C371" t="str">
            <v>UK HealthCare Good Samaritan Hospital</v>
          </cell>
          <cell r="D371" t="str">
            <v>UK HealthCare Good Samaritan Hospital</v>
          </cell>
        </row>
        <row r="372">
          <cell r="A372" t="str">
            <v>9127</v>
          </cell>
          <cell r="B372">
            <v>9127</v>
          </cell>
          <cell r="C372" t="str">
            <v>1101 S. Limestone</v>
          </cell>
          <cell r="D372" t="str">
            <v>1101 S. Limestone</v>
          </cell>
        </row>
        <row r="373">
          <cell r="A373" t="str">
            <v>9777</v>
          </cell>
          <cell r="B373">
            <v>9777</v>
          </cell>
          <cell r="C373" t="str">
            <v>114 Conn Terrace</v>
          </cell>
          <cell r="D373" t="str">
            <v>114 Conn Terrace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  <cell r="B377">
            <v>9861</v>
          </cell>
          <cell r="C377" t="str">
            <v>845 Angliana Ave</v>
          </cell>
          <cell r="D377" t="str">
            <v>845 Angliana Ave</v>
          </cell>
        </row>
        <row r="378">
          <cell r="A378" t="str">
            <v>9925</v>
          </cell>
          <cell r="B378">
            <v>9925</v>
          </cell>
          <cell r="C378" t="str">
            <v>Alpha Phi Sorority</v>
          </cell>
          <cell r="D378" t="str">
            <v>Alpha Phi Sorority</v>
          </cell>
        </row>
        <row r="379">
          <cell r="A379" t="str">
            <v>9983</v>
          </cell>
          <cell r="B379">
            <v>9983</v>
          </cell>
          <cell r="C379" t="str">
            <v>College of Medicine Building</v>
          </cell>
          <cell r="D379" t="str">
            <v>College of Medicine Building</v>
          </cell>
        </row>
        <row r="380">
          <cell r="A380" t="str">
            <v xml:space="preserve"> </v>
          </cell>
          <cell r="B380"/>
          <cell r="C380" t="str">
            <v xml:space="preserve"> </v>
          </cell>
          <cell r="D380"/>
        </row>
        <row r="381">
          <cell r="A381" t="str">
            <v xml:space="preserve"> </v>
          </cell>
          <cell r="B381"/>
          <cell r="C381" t="str">
            <v xml:space="preserve"> </v>
          </cell>
          <cell r="D381"/>
        </row>
        <row r="382">
          <cell r="A382" t="str">
            <v xml:space="preserve"> </v>
          </cell>
          <cell r="B382"/>
          <cell r="C382" t="str">
            <v xml:space="preserve"> </v>
          </cell>
          <cell r="D382"/>
        </row>
        <row r="383">
          <cell r="A383" t="str">
            <v xml:space="preserve"> </v>
          </cell>
          <cell r="B383"/>
          <cell r="C383" t="str">
            <v xml:space="preserve"> </v>
          </cell>
          <cell r="D383"/>
        </row>
        <row r="384">
          <cell r="A384" t="str">
            <v xml:space="preserve"> </v>
          </cell>
          <cell r="B384"/>
          <cell r="C384" t="str">
            <v xml:space="preserve"> </v>
          </cell>
          <cell r="D384"/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/>
          <cell r="B409"/>
          <cell r="C409"/>
          <cell r="D40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1"/>
  <sheetViews>
    <sheetView tabSelected="1" zoomScale="90" zoomScaleNormal="90" workbookViewId="0">
      <selection activeCell="C6" sqref="C6"/>
    </sheetView>
  </sheetViews>
  <sheetFormatPr defaultColWidth="9.140625" defaultRowHeight="15" x14ac:dyDescent="0.25"/>
  <cols>
    <col min="1" max="1" width="12.5703125" style="47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3" t="s">
        <v>7</v>
      </c>
      <c r="B1" s="76" t="s">
        <v>77</v>
      </c>
      <c r="C1" s="76"/>
      <c r="F1" s="65" t="s">
        <v>10</v>
      </c>
      <c r="G1" s="18">
        <v>42860</v>
      </c>
      <c r="J1" s="67" t="s">
        <v>33</v>
      </c>
      <c r="K1" s="67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4" t="s">
        <v>8</v>
      </c>
      <c r="B2" s="77" t="s">
        <v>76</v>
      </c>
      <c r="C2" s="77"/>
      <c r="F2" s="66" t="s">
        <v>12</v>
      </c>
      <c r="G2" s="22" t="s">
        <v>57</v>
      </c>
      <c r="J2" s="15">
        <f>G47-J47</f>
        <v>0</v>
      </c>
      <c r="K2" s="15">
        <f>H47-M47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8" t="s">
        <v>19</v>
      </c>
      <c r="B5" s="68" t="s">
        <v>14</v>
      </c>
      <c r="C5" s="69" t="s">
        <v>9</v>
      </c>
      <c r="D5" s="69" t="s">
        <v>4</v>
      </c>
      <c r="E5" s="69" t="s">
        <v>1</v>
      </c>
      <c r="F5" s="69" t="s">
        <v>11</v>
      </c>
      <c r="G5" s="69" t="s">
        <v>15</v>
      </c>
      <c r="H5" s="69" t="s">
        <v>16</v>
      </c>
      <c r="I5" s="70" t="s">
        <v>17</v>
      </c>
      <c r="J5" s="70" t="s">
        <v>36</v>
      </c>
      <c r="K5" s="70" t="s">
        <v>37</v>
      </c>
      <c r="L5" s="70" t="s">
        <v>38</v>
      </c>
      <c r="M5" s="70" t="s">
        <v>39</v>
      </c>
      <c r="N5" s="70" t="s">
        <v>37</v>
      </c>
      <c r="O5" s="70" t="s">
        <v>38</v>
      </c>
    </row>
    <row r="6" spans="1:16" s="40" customFormat="1" ht="30.75" thickTop="1" x14ac:dyDescent="0.25">
      <c r="A6" s="47"/>
      <c r="B6" s="47"/>
      <c r="C6" s="41" t="s">
        <v>75</v>
      </c>
      <c r="E6" s="49"/>
      <c r="F6" s="49"/>
      <c r="G6" s="49"/>
      <c r="I6" s="41"/>
      <c r="J6" s="56" t="str">
        <f>IF(G6="No Change","N/A",IF(G6="New Tag Required",Lookup!F:F,IF(G6="Remove Old Tag",Lookup!F:F,IF(G6="N/A","N/A",""))))</f>
        <v/>
      </c>
      <c r="K6" s="57"/>
      <c r="L6" s="56"/>
      <c r="M6" s="56" t="str">
        <f>IF(H6="No Change","N/A",IF(H6="New Tag Required",Lookup!F:F,IF(H6="Remove Old Sign",Lookup!F:F,IF(H6="N/A","N/A",""))))</f>
        <v/>
      </c>
      <c r="N6" s="57"/>
      <c r="O6" s="56"/>
    </row>
    <row r="7" spans="1:16" s="40" customFormat="1" x14ac:dyDescent="0.25">
      <c r="A7" s="47"/>
      <c r="B7" s="47"/>
      <c r="C7" s="41"/>
      <c r="E7" s="49"/>
      <c r="F7" s="49"/>
      <c r="G7" s="49"/>
      <c r="I7" s="41"/>
      <c r="J7" s="56" t="str">
        <f>IF(G7="No Change","N/A",IF(G7="New Tag Required",Lookup!F:F,IF(G7="Remove Old Tag",Lookup!F:F,IF(G7="N/A","N/A",""))))</f>
        <v/>
      </c>
      <c r="K7" s="57"/>
      <c r="L7" s="56"/>
      <c r="M7" s="56" t="str">
        <f>IF(H7="No Change","N/A",IF(H7="New Tag Required",Lookup!F:F,IF(H7="Remove Old Sign",Lookup!F:F,IF(H7="N/A","N/A",""))))</f>
        <v/>
      </c>
      <c r="N7" s="57"/>
      <c r="O7" s="56"/>
    </row>
    <row r="8" spans="1:16" s="40" customFormat="1" ht="15" customHeight="1" x14ac:dyDescent="0.25">
      <c r="A8" s="47"/>
      <c r="B8" s="47"/>
      <c r="C8" s="41"/>
      <c r="E8" s="49"/>
      <c r="F8" s="49"/>
      <c r="G8" s="49"/>
      <c r="I8" s="41"/>
      <c r="J8" s="56" t="str">
        <f>IF(G8="No Change","N/A",IF(G8="New Tag Required",Lookup!F:F,IF(G8="Remove Old Tag",Lookup!F:F,IF(G8="N/A","N/A",""))))</f>
        <v/>
      </c>
      <c r="K8" s="57"/>
      <c r="L8" s="56"/>
      <c r="M8" s="56" t="str">
        <f>IF(H8="No Change","N/A",IF(H8="New Tag Required",Lookup!F:F,IF(H8="Remove Old Sign",Lookup!F:F,IF(H8="N/A","N/A",""))))</f>
        <v/>
      </c>
      <c r="N8" s="57"/>
      <c r="O8" s="56"/>
    </row>
    <row r="9" spans="1:16" s="40" customFormat="1" x14ac:dyDescent="0.25">
      <c r="A9" s="58"/>
      <c r="B9" s="47"/>
      <c r="C9" s="41"/>
      <c r="E9" s="59"/>
      <c r="F9" s="59"/>
      <c r="G9" s="49"/>
      <c r="I9" s="41"/>
      <c r="J9" s="56" t="str">
        <f>IF(G9="No Change","N/A",IF(G9="New Tag Required",Lookup!F:F,IF(G9="Remove Old Tag",Lookup!F:F,IF(G9="N/A","N/A",""))))</f>
        <v/>
      </c>
      <c r="K9" s="57"/>
      <c r="L9" s="56"/>
      <c r="M9" s="56" t="str">
        <f>IF(H9="No Change","N/A",IF(H9="New Tag Required",Lookup!F:F,IF(H9="Remove Old Sign",Lookup!F:F,IF(H9="N/A","N/A",""))))</f>
        <v/>
      </c>
      <c r="N9" s="57"/>
      <c r="O9" s="56"/>
    </row>
    <row r="10" spans="1:16" s="40" customFormat="1" x14ac:dyDescent="0.25">
      <c r="A10" s="60"/>
      <c r="B10" s="47"/>
      <c r="C10" s="41"/>
      <c r="E10" s="49"/>
      <c r="F10" s="49"/>
      <c r="G10" s="49"/>
      <c r="I10" s="41"/>
      <c r="J10" s="56" t="str">
        <f>IF(G10="No Change","N/A",IF(G10="New Tag Required",Lookup!F:F,IF(G10="Remove Old Tag",Lookup!F:F,IF(G10="N/A","N/A",""))))</f>
        <v/>
      </c>
      <c r="K10" s="57"/>
      <c r="L10" s="56"/>
      <c r="M10" s="56" t="str">
        <f>IF(H10="No Change","N/A",IF(H10="New Tag Required",Lookup!F:F,IF(H10="Remove Old Sign",Lookup!F:F,IF(H10="N/A","N/A",""))))</f>
        <v/>
      </c>
      <c r="N10" s="57"/>
      <c r="O10" s="56"/>
    </row>
    <row r="11" spans="1:16" s="40" customFormat="1" x14ac:dyDescent="0.25">
      <c r="A11" s="60"/>
      <c r="B11" s="47"/>
      <c r="C11" s="41"/>
      <c r="E11" s="49"/>
      <c r="F11" s="49"/>
      <c r="G11" s="49"/>
      <c r="I11" s="41"/>
      <c r="J11" s="56" t="str">
        <f>IF(G11="No Change","N/A",IF(G11="New Tag Required",Lookup!F:F,IF(G11="Remove Old Tag",Lookup!F:F,IF(G11="N/A","N/A",""))))</f>
        <v/>
      </c>
      <c r="K11" s="57"/>
      <c r="L11" s="56"/>
      <c r="M11" s="56" t="str">
        <f>IF(H11="No Change","N/A",IF(H11="New Tag Required",Lookup!F:F,IF(H11="Remove Old Sign",Lookup!F:F,IF(H11="N/A","N/A",""))))</f>
        <v/>
      </c>
      <c r="N11" s="57"/>
      <c r="O11" s="56"/>
    </row>
    <row r="12" spans="1:16" s="40" customFormat="1" x14ac:dyDescent="0.25">
      <c r="A12" s="60"/>
      <c r="B12" s="47"/>
      <c r="C12" s="41"/>
      <c r="E12" s="49"/>
      <c r="F12" s="49"/>
      <c r="G12" s="49"/>
      <c r="I12" s="41"/>
      <c r="J12" s="56" t="str">
        <f>IF(G12="No Change","N/A",IF(G12="New Tag Required",Lookup!F:F,IF(G12="Remove Old Tag",Lookup!F:F,IF(G12="N/A","N/A",""))))</f>
        <v/>
      </c>
      <c r="K12" s="57"/>
      <c r="L12" s="56"/>
      <c r="M12" s="56" t="str">
        <f>IF(H12="No Change","N/A",IF(H12="New Tag Required",Lookup!F:F,IF(H12="Remove Old Sign",Lookup!F:F,IF(H12="N/A","N/A",""))))</f>
        <v/>
      </c>
      <c r="N12" s="57"/>
      <c r="O12" s="56"/>
    </row>
    <row r="13" spans="1:16" s="40" customFormat="1" x14ac:dyDescent="0.25">
      <c r="A13" s="60"/>
      <c r="B13" s="47"/>
      <c r="C13" s="41"/>
      <c r="E13" s="49"/>
      <c r="F13" s="49"/>
      <c r="G13" s="49"/>
      <c r="I13" s="41"/>
      <c r="J13" s="56" t="str">
        <f>IF(G13="No Change","N/A",IF(G13="New Tag Required",Lookup!F:F,IF(G13="Remove Old Tag",Lookup!F:F,IF(G13="N/A","N/A",""))))</f>
        <v/>
      </c>
      <c r="K13" s="57"/>
      <c r="L13" s="56"/>
      <c r="M13" s="56" t="str">
        <f>IF(H13="No Change","N/A",IF(H13="New Tag Required",Lookup!F:F,IF(H13="Remove Old Sign",Lookup!F:F,IF(H13="N/A","N/A",""))))</f>
        <v/>
      </c>
      <c r="N13" s="57"/>
      <c r="O13" s="56"/>
    </row>
    <row r="14" spans="1:16" s="40" customFormat="1" x14ac:dyDescent="0.25">
      <c r="A14" s="60"/>
      <c r="B14" s="47"/>
      <c r="C14" s="41"/>
      <c r="E14" s="49"/>
      <c r="F14" s="49"/>
      <c r="G14" s="49"/>
      <c r="I14" s="41"/>
      <c r="J14" s="56" t="str">
        <f>IF(G14="No Change","N/A",IF(G14="New Tag Required",Lookup!F:F,IF(G14="Remove Old Tag",Lookup!F:F,IF(G14="N/A","N/A",""))))</f>
        <v/>
      </c>
      <c r="K14" s="57"/>
      <c r="L14" s="56"/>
      <c r="M14" s="56" t="str">
        <f>IF(H14="No Change","N/A",IF(H14="New Tag Required",Lookup!F:F,IF(H14="Remove Old Sign",Lookup!F:F,IF(H14="N/A","N/A",""))))</f>
        <v/>
      </c>
      <c r="N14" s="57"/>
      <c r="O14" s="56"/>
    </row>
    <row r="15" spans="1:16" s="40" customFormat="1" x14ac:dyDescent="0.25">
      <c r="A15" s="60"/>
      <c r="B15" s="47"/>
      <c r="C15" s="41"/>
      <c r="E15" s="49"/>
      <c r="F15" s="49"/>
      <c r="G15" s="49"/>
      <c r="I15" s="41"/>
      <c r="J15" s="56" t="str">
        <f>IF(G15="No Change","N/A",IF(G15="New Tag Required",Lookup!F:F,IF(G15="Remove Old Tag",Lookup!F:F,IF(G15="N/A","N/A",""))))</f>
        <v/>
      </c>
      <c r="K15" s="57"/>
      <c r="L15" s="56"/>
      <c r="M15" s="56" t="str">
        <f>IF(H15="No Change","N/A",IF(H15="New Tag Required",Lookup!F:F,IF(H15="Remove Old Sign",Lookup!F:F,IF(H15="N/A","N/A",""))))</f>
        <v/>
      </c>
      <c r="N15" s="57"/>
      <c r="O15" s="56"/>
    </row>
    <row r="16" spans="1:16" s="40" customFormat="1" x14ac:dyDescent="0.25">
      <c r="A16" s="60"/>
      <c r="B16" s="47"/>
      <c r="C16" s="41"/>
      <c r="E16" s="49"/>
      <c r="F16" s="49"/>
      <c r="G16" s="49"/>
      <c r="I16" s="41"/>
      <c r="J16" s="56" t="str">
        <f>IF(G16="No Change","N/A",IF(G16="New Tag Required",Lookup!F:F,IF(G16="Remove Old Tag",Lookup!F:F,IF(G16="N/A","N/A",""))))</f>
        <v/>
      </c>
      <c r="K16" s="61"/>
      <c r="L16" s="41"/>
      <c r="M16" s="56" t="str">
        <f>IF(H16="No Change","N/A",IF(H16="New Tag Required",Lookup!F:F,IF(H16="Remove Old Sign",Lookup!F:F,IF(H16="N/A","N/A",""))))</f>
        <v/>
      </c>
      <c r="N16" s="61"/>
      <c r="O16" s="41"/>
    </row>
    <row r="17" spans="1:15" s="40" customFormat="1" x14ac:dyDescent="0.25">
      <c r="A17" s="60"/>
      <c r="B17" s="47"/>
      <c r="C17" s="41"/>
      <c r="E17" s="49"/>
      <c r="F17" s="49"/>
      <c r="G17" s="49"/>
      <c r="I17" s="41"/>
      <c r="J17" s="56" t="str">
        <f>IF(G17="No Change","N/A",IF(G17="New Tag Required",Lookup!F:F,IF(G17="Remove Old Tag",Lookup!F:F,IF(G17="N/A","N/A",""))))</f>
        <v/>
      </c>
      <c r="K17" s="61"/>
      <c r="L17" s="41"/>
      <c r="M17" s="56" t="str">
        <f>IF(H17="No Change","N/A",IF(H17="New Tag Required",Lookup!F:F,IF(H17="Remove Old Sign",Lookup!F:F,IF(H17="N/A","N/A",""))))</f>
        <v/>
      </c>
      <c r="N17" s="61"/>
      <c r="O17" s="41"/>
    </row>
    <row r="18" spans="1:15" s="40" customFormat="1" x14ac:dyDescent="0.25">
      <c r="A18" s="60"/>
      <c r="B18" s="47"/>
      <c r="C18" s="41"/>
      <c r="E18" s="49"/>
      <c r="F18" s="49"/>
      <c r="G18" s="49"/>
      <c r="I18" s="41"/>
      <c r="J18" s="56" t="str">
        <f>IF(G18="No Change","N/A",IF(G18="New Tag Required",Lookup!F:F,IF(G18="Remove Old Tag",Lookup!F:F,IF(G18="N/A","N/A",""))))</f>
        <v/>
      </c>
      <c r="K18" s="61"/>
      <c r="L18" s="41"/>
      <c r="M18" s="56" t="str">
        <f>IF(H18="No Change","N/A",IF(H18="New Tag Required",Lookup!F:F,IF(H18="Remove Old Sign",Lookup!F:F,IF(H18="N/A","N/A",""))))</f>
        <v/>
      </c>
      <c r="N18" s="61"/>
      <c r="O18" s="41"/>
    </row>
    <row r="19" spans="1:15" s="40" customFormat="1" x14ac:dyDescent="0.25">
      <c r="A19" s="58"/>
      <c r="B19" s="47"/>
      <c r="C19" s="41"/>
      <c r="E19" s="49"/>
      <c r="F19" s="49"/>
      <c r="G19" s="49"/>
      <c r="I19" s="41"/>
      <c r="J19" s="56" t="str">
        <f>IF(G19="No Change","N/A",IF(G19="New Tag Required",Lookup!F:F,IF(G19="Remove Old Tag",Lookup!F:F,IF(G19="N/A","N/A",""))))</f>
        <v/>
      </c>
      <c r="K19" s="61"/>
      <c r="L19" s="41"/>
      <c r="M19" s="56" t="str">
        <f>IF(H19="No Change","N/A",IF(H19="New Tag Required",Lookup!F:F,IF(H19="Remove Old Sign",Lookup!F:F,IF(H19="N/A","N/A",""))))</f>
        <v/>
      </c>
      <c r="N19" s="61"/>
      <c r="O19" s="41"/>
    </row>
    <row r="20" spans="1:15" s="40" customFormat="1" x14ac:dyDescent="0.25">
      <c r="A20" s="58"/>
      <c r="B20" s="47"/>
      <c r="C20" s="41"/>
      <c r="E20" s="49"/>
      <c r="F20" s="49"/>
      <c r="G20" s="49"/>
      <c r="I20" s="41"/>
      <c r="J20" s="56" t="str">
        <f>IF(G20="No Change","N/A",IF(G20="New Tag Required",Lookup!F:F,IF(G20="Remove Old Tag",Lookup!F:F,IF(G20="N/A","N/A",""))))</f>
        <v/>
      </c>
      <c r="K20" s="61"/>
      <c r="L20" s="41"/>
      <c r="M20" s="56" t="str">
        <f>IF(H20="No Change","N/A",IF(H20="New Tag Required",Lookup!F:F,IF(H20="Remove Old Sign",Lookup!F:F,IF(H20="N/A","N/A",""))))</f>
        <v/>
      </c>
      <c r="N20" s="61"/>
      <c r="O20" s="41"/>
    </row>
    <row r="21" spans="1:15" s="40" customFormat="1" x14ac:dyDescent="0.25">
      <c r="A21" s="60"/>
      <c r="B21" s="47"/>
      <c r="C21" s="41"/>
      <c r="E21" s="49"/>
      <c r="F21" s="50"/>
      <c r="G21" s="49"/>
      <c r="I21" s="41"/>
      <c r="J21" s="56" t="str">
        <f>IF(G21="No Change","N/A",IF(G21="New Tag Required",Lookup!F:F,IF(G21="Remove Old Tag",Lookup!F:F,IF(G21="N/A","N/A",""))))</f>
        <v/>
      </c>
      <c r="K21" s="61"/>
      <c r="L21" s="41"/>
      <c r="M21" s="56" t="str">
        <f>IF(H21="No Change","N/A",IF(H21="New Tag Required",Lookup!F:F,IF(H21="Remove Old Sign",Lookup!F:F,IF(H21="N/A","N/A",""))))</f>
        <v/>
      </c>
      <c r="N21" s="61"/>
      <c r="O21" s="41"/>
    </row>
    <row r="22" spans="1:15" s="40" customFormat="1" x14ac:dyDescent="0.25">
      <c r="A22" s="60"/>
      <c r="B22" s="47"/>
      <c r="C22" s="41"/>
      <c r="E22" s="49"/>
      <c r="F22" s="49"/>
      <c r="G22" s="49"/>
      <c r="I22" s="41"/>
      <c r="J22" s="56" t="str">
        <f>IF(G22="No Change","N/A",IF(G22="New Tag Required",Lookup!F:F,IF(G22="Remove Old Tag",Lookup!F:F,IF(G22="N/A","N/A",""))))</f>
        <v/>
      </c>
      <c r="K22" s="61"/>
      <c r="L22" s="41"/>
      <c r="M22" s="56" t="str">
        <f>IF(H22="No Change","N/A",IF(H22="New Tag Required",Lookup!F:F,IF(H22="Remove Old Sign",Lookup!F:F,IF(H22="N/A","N/A",""))))</f>
        <v/>
      </c>
      <c r="N22" s="61"/>
      <c r="O22" s="41"/>
    </row>
    <row r="23" spans="1:15" s="40" customFormat="1" x14ac:dyDescent="0.25">
      <c r="A23" s="60"/>
      <c r="B23" s="47"/>
      <c r="C23" s="41"/>
      <c r="E23" s="49"/>
      <c r="F23" s="49"/>
      <c r="G23" s="49"/>
      <c r="I23" s="41"/>
      <c r="J23" s="56" t="str">
        <f>IF(G23="No Change","N/A",IF(G23="New Tag Required",Lookup!F:F,IF(G23="Remove Old Tag",Lookup!F:F,IF(G23="N/A","N/A",""))))</f>
        <v/>
      </c>
      <c r="K23" s="62"/>
      <c r="M23" s="56" t="str">
        <f>IF(H23="No Change","N/A",IF(H23="New Tag Required",Lookup!F:F,IF(H23="Remove Old Sign",Lookup!F:F,IF(H23="N/A","N/A",""))))</f>
        <v/>
      </c>
      <c r="N23" s="61"/>
      <c r="O23" s="41"/>
    </row>
    <row r="24" spans="1:15" s="40" customFormat="1" x14ac:dyDescent="0.25">
      <c r="A24" s="60"/>
      <c r="B24" s="47"/>
      <c r="C24" s="41"/>
      <c r="E24" s="49"/>
      <c r="F24" s="49"/>
      <c r="G24" s="49"/>
      <c r="I24" s="41"/>
      <c r="J24" s="56" t="str">
        <f>IF(G24="No Change","N/A",IF(G24="New Tag Required",Lookup!F:F,IF(G24="Remove Old Tag",Lookup!F:F,IF(G24="N/A","N/A",""))))</f>
        <v/>
      </c>
      <c r="K24" s="62"/>
      <c r="M24" s="56" t="str">
        <f>IF(H24="No Change","N/A",IF(H24="New Tag Required",Lookup!F:F,IF(H24="Remove Old Sign",Lookup!F:F,IF(H24="N/A","N/A",""))))</f>
        <v/>
      </c>
      <c r="N24" s="61"/>
      <c r="O24" s="41"/>
    </row>
    <row r="25" spans="1:15" s="40" customFormat="1" x14ac:dyDescent="0.25">
      <c r="A25" s="60"/>
      <c r="B25" s="47"/>
      <c r="C25" s="41"/>
      <c r="E25" s="49"/>
      <c r="F25" s="49"/>
      <c r="G25" s="49"/>
      <c r="I25" s="41"/>
      <c r="J25" s="56" t="str">
        <f>IF(G25="No Change","N/A",IF(G25="New Tag Required",Lookup!F:F,IF(G25="Remove Old Tag",Lookup!F:F,IF(G25="N/A","N/A",""))))</f>
        <v/>
      </c>
      <c r="K25" s="62"/>
      <c r="M25" s="56" t="str">
        <f>IF(H25="No Change","N/A",IF(H25="New Tag Required",Lookup!F:F,IF(H25="Remove Old Sign",Lookup!F:F,IF(H25="N/A","N/A",""))))</f>
        <v/>
      </c>
      <c r="N25" s="62"/>
    </row>
    <row r="26" spans="1:15" s="40" customFormat="1" x14ac:dyDescent="0.25">
      <c r="A26" s="60"/>
      <c r="B26" s="47"/>
      <c r="C26" s="41"/>
      <c r="E26" s="49"/>
      <c r="F26" s="49"/>
      <c r="G26" s="49"/>
      <c r="I26" s="41"/>
      <c r="J26" s="56" t="str">
        <f>IF(G26="No Change","N/A",IF(G26="New Tag Required",Lookup!F:F,IF(G26="Remove Old Tag",Lookup!F:F,IF(G26="N/A","N/A",""))))</f>
        <v/>
      </c>
      <c r="K26" s="62"/>
      <c r="M26" s="56" t="str">
        <f>IF(H26="No Change","N/A",IF(H26="New Tag Required",Lookup!F:F,IF(H26="Remove Old Sign",Lookup!F:F,IF(H26="N/A","N/A",""))))</f>
        <v/>
      </c>
      <c r="N26" s="62"/>
    </row>
    <row r="27" spans="1:15" s="40" customFormat="1" x14ac:dyDescent="0.25">
      <c r="A27" s="60"/>
      <c r="B27" s="47"/>
      <c r="C27" s="41"/>
      <c r="E27" s="49"/>
      <c r="F27" s="49"/>
      <c r="G27" s="49"/>
      <c r="I27" s="41"/>
      <c r="J27" s="56" t="str">
        <f>IF(G27="No Change","N/A",IF(G27="New Tag Required",Lookup!F:F,IF(G27="Remove Old Tag",Lookup!F:F,IF(G27="N/A","N/A",""))))</f>
        <v/>
      </c>
      <c r="K27" s="62"/>
      <c r="M27" s="56" t="str">
        <f>IF(H27="No Change","N/A",IF(H27="New Tag Required",Lookup!F:F,IF(H27="Remove Old Sign",Lookup!F:F,IF(H27="N/A","N/A",""))))</f>
        <v/>
      </c>
      <c r="N27" s="62"/>
    </row>
    <row r="28" spans="1:15" s="40" customFormat="1" x14ac:dyDescent="0.25">
      <c r="A28" s="60"/>
      <c r="B28" s="47"/>
      <c r="C28" s="41"/>
      <c r="E28" s="49"/>
      <c r="F28" s="49"/>
      <c r="G28" s="49"/>
      <c r="I28" s="41"/>
      <c r="J28" s="56" t="str">
        <f>IF(G28="No Change","N/A",IF(G28="New Tag Required",Lookup!F:F,IF(G28="Remove Old Tag",Lookup!F:F,IF(G28="N/A","N/A",""))))</f>
        <v/>
      </c>
      <c r="K28" s="62"/>
      <c r="M28" s="56" t="str">
        <f>IF(H28="No Change","N/A",IF(H28="New Tag Required",Lookup!F:F,IF(H28="Remove Old Sign",Lookup!F:F,IF(H28="N/A","N/A",""))))</f>
        <v/>
      </c>
      <c r="N28" s="62"/>
    </row>
    <row r="29" spans="1:15" s="40" customFormat="1" x14ac:dyDescent="0.25">
      <c r="A29" s="60"/>
      <c r="B29" s="47"/>
      <c r="C29" s="41"/>
      <c r="E29" s="49"/>
      <c r="F29" s="49"/>
      <c r="G29" s="49"/>
      <c r="I29" s="41"/>
      <c r="J29" s="56" t="str">
        <f>IF(G29="No Change","N/A",IF(G29="New Tag Required",Lookup!F:F,IF(G29="Remove Old Tag",Lookup!F:F,IF(G29="N/A","N/A",""))))</f>
        <v/>
      </c>
      <c r="K29" s="62"/>
      <c r="M29" s="56" t="str">
        <f>IF(H29="No Change","N/A",IF(H29="New Tag Required",Lookup!F:F,IF(H29="Remove Old Sign",Lookup!F:F,IF(H29="N/A","N/A",""))))</f>
        <v/>
      </c>
      <c r="N29" s="62"/>
    </row>
    <row r="30" spans="1:15" x14ac:dyDescent="0.25">
      <c r="A30" s="60"/>
      <c r="B30" s="47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60"/>
      <c r="B31" s="47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60"/>
      <c r="B32" s="47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7" x14ac:dyDescent="0.25">
      <c r="A33" s="60"/>
      <c r="B33" s="47"/>
      <c r="C33" s="41"/>
      <c r="D33" s="40"/>
      <c r="E33" s="49"/>
      <c r="F33" s="49"/>
      <c r="G33" s="49"/>
      <c r="H33" s="40"/>
      <c r="I33" s="41"/>
      <c r="J33" s="56" t="str">
        <f>IF(G33="No Change","N/A",IF(G33="New Tag Required",Lookup!F:F,IF(G33="Remove Old Tag",Lookup!F:F,IF(G33="N/A","N/A",""))))</f>
        <v/>
      </c>
      <c r="K33" s="61"/>
      <c r="L33" s="41"/>
      <c r="M33" s="56" t="str">
        <f>IF(H33="No Change","N/A",IF(H33="New Tag Required",Lookup!F:F,IF(H33="Remove Old Sign",Lookup!F:F,IF(H33="N/A","N/A",""))))</f>
        <v/>
      </c>
      <c r="N33" s="61"/>
      <c r="O33" s="41"/>
      <c r="P33" s="40"/>
      <c r="Q33" s="40"/>
    </row>
    <row r="34" spans="1:17" x14ac:dyDescent="0.25">
      <c r="A34" s="60"/>
      <c r="B34" s="47"/>
      <c r="C34" s="41"/>
      <c r="D34" s="40"/>
      <c r="E34" s="49"/>
      <c r="F34" s="49"/>
      <c r="G34" s="49"/>
      <c r="H34" s="40"/>
      <c r="I34" s="41"/>
      <c r="J34" s="56" t="str">
        <f>IF(G34="No Change","N/A",IF(G34="New Tag Required",Lookup!F:F,IF(G34="Remove Old Tag",Lookup!F:F,IF(G34="N/A","N/A",""))))</f>
        <v/>
      </c>
      <c r="K34" s="61"/>
      <c r="L34" s="41"/>
      <c r="M34" s="56" t="str">
        <f>IF(H34="No Change","N/A",IF(H34="New Tag Required",Lookup!F:F,IF(H34="Remove Old Sign",Lookup!F:F,IF(H34="N/A","N/A",""))))</f>
        <v/>
      </c>
      <c r="N34" s="61"/>
      <c r="O34" s="41"/>
      <c r="P34" s="40"/>
      <c r="Q34" s="40"/>
    </row>
    <row r="35" spans="1:17" x14ac:dyDescent="0.25">
      <c r="A35" s="60"/>
      <c r="B35" s="47"/>
      <c r="C35" s="41"/>
      <c r="D35" s="40"/>
      <c r="E35" s="49"/>
      <c r="F35" s="49"/>
      <c r="G35" s="49"/>
      <c r="H35" s="40"/>
      <c r="I35" s="41"/>
      <c r="J35" s="56" t="str">
        <f>IF(G35="No Change","N/A",IF(G35="New Tag Required",Lookup!F:F,IF(G35="Remove Old Tag",Lookup!F:F,IF(G35="N/A","N/A",""))))</f>
        <v/>
      </c>
      <c r="K35" s="61"/>
      <c r="L35" s="41"/>
      <c r="M35" s="56" t="str">
        <f>IF(H35="No Change","N/A",IF(H35="New Tag Required",Lookup!F:F,IF(H35="Remove Old Sign",Lookup!F:F,IF(H35="N/A","N/A",""))))</f>
        <v/>
      </c>
      <c r="N35" s="61"/>
      <c r="O35" s="41"/>
      <c r="P35" s="40"/>
      <c r="Q35" s="40"/>
    </row>
    <row r="36" spans="1:17" x14ac:dyDescent="0.25">
      <c r="A36" s="60"/>
      <c r="B36" s="47"/>
      <c r="C36" s="41"/>
      <c r="D36" s="40"/>
      <c r="E36" s="49"/>
      <c r="F36" s="49"/>
      <c r="G36" s="49"/>
      <c r="H36" s="40"/>
      <c r="I36" s="41"/>
      <c r="J36" s="56" t="str">
        <f>IF(G36="No Change","N/A",IF(G36="New Tag Required",Lookup!F:F,IF(G36="Remove Old Tag",Lookup!F:F,IF(G36="N/A","N/A",""))))</f>
        <v/>
      </c>
      <c r="K36" s="61"/>
      <c r="L36" s="41"/>
      <c r="M36" s="56" t="str">
        <f>IF(H36="No Change","N/A",IF(H36="New Tag Required",Lookup!F:F,IF(H36="Remove Old Sign",Lookup!F:F,IF(H36="N/A","N/A",""))))</f>
        <v/>
      </c>
      <c r="N36" s="61"/>
      <c r="O36" s="41"/>
      <c r="P36" s="40"/>
      <c r="Q36" s="40"/>
    </row>
    <row r="37" spans="1:17" x14ac:dyDescent="0.25">
      <c r="A37" s="60"/>
      <c r="B37" s="47"/>
      <c r="C37" s="41"/>
      <c r="D37" s="40"/>
      <c r="E37" s="49"/>
      <c r="F37" s="50"/>
      <c r="G37" s="49"/>
      <c r="H37" s="40"/>
      <c r="I37" s="41"/>
      <c r="J37" s="56" t="str">
        <f>IF(G37="No Change","N/A",IF(G37="New Tag Required",Lookup!F:F,IF(G37="Remove Old Tag",Lookup!F:F,IF(G37="N/A","N/A",""))))</f>
        <v/>
      </c>
      <c r="K37" s="61"/>
      <c r="L37" s="41"/>
      <c r="M37" s="56" t="str">
        <f>IF(H37="No Change","N/A",IF(H37="New Tag Required",Lookup!F:F,IF(H37="Remove Old Sign",Lookup!F:F,IF(H37="N/A","N/A",""))))</f>
        <v/>
      </c>
      <c r="N37" s="61"/>
      <c r="O37" s="41"/>
      <c r="P37" s="40"/>
      <c r="Q37" s="40"/>
    </row>
    <row r="38" spans="1:17" x14ac:dyDescent="0.25">
      <c r="A38" s="60"/>
      <c r="B38" s="47"/>
      <c r="C38" s="41"/>
      <c r="D38" s="40"/>
      <c r="E38" s="49"/>
      <c r="F38" s="49"/>
      <c r="G38" s="49"/>
      <c r="H38" s="40"/>
      <c r="I38" s="41"/>
      <c r="J38" s="56" t="str">
        <f>IF(G38="No Change","N/A",IF(G38="New Tag Required",Lookup!F:F,IF(G38="Remove Old Tag",Lookup!F:F,IF(G38="N/A","N/A",""))))</f>
        <v/>
      </c>
      <c r="K38" s="61"/>
      <c r="L38" s="41"/>
      <c r="M38" s="56" t="str">
        <f>IF(H38="No Change","N/A",IF(H38="New Tag Required",Lookup!F:F,IF(H38="Remove Old Sign",Lookup!F:F,IF(H38="N/A","N/A",""))))</f>
        <v/>
      </c>
      <c r="N38" s="61"/>
      <c r="O38" s="41"/>
      <c r="P38" s="40"/>
      <c r="Q38" s="40"/>
    </row>
    <row r="39" spans="1:17" x14ac:dyDescent="0.25">
      <c r="A39" s="60"/>
      <c r="B39" s="47"/>
      <c r="C39" s="41"/>
      <c r="D39" s="40"/>
      <c r="E39" s="49"/>
      <c r="F39" s="49"/>
      <c r="G39" s="49"/>
      <c r="H39" s="40"/>
      <c r="I39" s="41"/>
      <c r="J39" s="56" t="str">
        <f>IF(G39="No Change","N/A",IF(G39="New Tag Required",Lookup!F:F,IF(G39="Remove Old Tag",Lookup!F:F,IF(G39="N/A","N/A",""))))</f>
        <v/>
      </c>
      <c r="K39" s="62"/>
      <c r="L39" s="40"/>
      <c r="M39" s="56" t="str">
        <f>IF(H39="No Change","N/A",IF(H39="New Tag Required",Lookup!F:F,IF(H39="Remove Old Sign",Lookup!F:F,IF(H39="N/A","N/A",""))))</f>
        <v/>
      </c>
      <c r="N39" s="61"/>
      <c r="O39" s="41"/>
      <c r="P39" s="40"/>
      <c r="Q39" s="40"/>
    </row>
    <row r="40" spans="1:17" x14ac:dyDescent="0.25">
      <c r="A40" s="60"/>
      <c r="C40" s="41"/>
      <c r="D40" s="40"/>
      <c r="E40" s="49"/>
      <c r="F40" s="49"/>
      <c r="G40" s="49"/>
      <c r="H40" s="40"/>
      <c r="I40" s="41"/>
      <c r="J40" s="56" t="str">
        <f>IF(G40="No Change","N/A",IF(G40="New Tag Required",Lookup!F:F,IF(G40="Remove Old Tag",Lookup!F:F,IF(G40="N/A","N/A",""))))</f>
        <v/>
      </c>
      <c r="K40" s="62"/>
      <c r="L40" s="40"/>
      <c r="M40" s="56" t="str">
        <f>IF(H40="No Change","N/A",IF(H40="New Tag Required",Lookup!F:F,IF(H40="Remove Old Sign",Lookup!F:F,IF(H40="N/A","N/A",""))))</f>
        <v/>
      </c>
      <c r="N40" s="61"/>
      <c r="O40" s="41"/>
      <c r="P40" s="40"/>
      <c r="Q40" s="40"/>
    </row>
    <row r="41" spans="1:17" x14ac:dyDescent="0.25">
      <c r="A41" s="48"/>
      <c r="C41" s="41"/>
      <c r="D41" s="40"/>
      <c r="E41" s="49"/>
      <c r="F41" s="49"/>
      <c r="G41" s="49"/>
      <c r="H41" s="40"/>
      <c r="I41" s="41"/>
      <c r="J41" s="56" t="str">
        <f>IF(G41="No Change","N/A",IF(G41="New Tag Required",Lookup!F:F,IF(G41="Remove Old Tag",Lookup!F:F,IF(G41="N/A","N/A",""))))</f>
        <v/>
      </c>
      <c r="K41" s="62"/>
      <c r="L41" s="40"/>
      <c r="M41" s="56" t="str">
        <f>IF(H41="No Change","N/A",IF(H41="New Tag Required",Lookup!F:F,IF(H41="Remove Old Sign",Lookup!F:F,IF(H41="N/A","N/A",""))))</f>
        <v/>
      </c>
      <c r="N41" s="62"/>
      <c r="O41" s="40"/>
      <c r="P41" s="40"/>
      <c r="Q41" s="40"/>
    </row>
    <row r="42" spans="1:17" x14ac:dyDescent="0.25">
      <c r="A42" s="48"/>
      <c r="C42" s="41"/>
      <c r="D42" s="40"/>
      <c r="E42" s="49"/>
      <c r="F42" s="49"/>
      <c r="G42" s="49"/>
      <c r="H42" s="40"/>
      <c r="I42" s="41"/>
      <c r="J42" s="56" t="str">
        <f>IF(G42="No Change","N/A",IF(G42="New Tag Required",Lookup!F:F,IF(G42="Remove Old Tag",Lookup!F:F,IF(G42="N/A","N/A",""))))</f>
        <v/>
      </c>
      <c r="K42" s="62"/>
      <c r="L42" s="40"/>
      <c r="M42" s="56" t="str">
        <f>IF(H42="No Change","N/A",IF(H42="New Tag Required",Lookup!F:F,IF(H42="Remove Old Sign",Lookup!F:F,IF(H42="N/A","N/A",""))))</f>
        <v/>
      </c>
      <c r="N42" s="62"/>
      <c r="O42" s="40"/>
      <c r="P42" s="40"/>
      <c r="Q42" s="40"/>
    </row>
    <row r="43" spans="1:17" x14ac:dyDescent="0.25">
      <c r="A43" s="48"/>
      <c r="C43" s="41"/>
      <c r="D43" s="40"/>
      <c r="E43" s="49"/>
      <c r="F43" s="49"/>
      <c r="G43" s="49"/>
      <c r="H43" s="40"/>
      <c r="I43" s="41"/>
      <c r="J43" s="56" t="str">
        <f>IF(G43="No Change","N/A",IF(G43="New Tag Required",Lookup!F:F,IF(G43="Remove Old Tag",Lookup!F:F,IF(G43="N/A","N/A",""))))</f>
        <v/>
      </c>
      <c r="K43" s="62"/>
      <c r="L43" s="40"/>
      <c r="M43" s="56" t="str">
        <f>IF(H43="No Change","N/A",IF(H43="New Tag Required",Lookup!F:F,IF(H43="Remove Old Sign",Lookup!F:F,IF(H43="N/A","N/A",""))))</f>
        <v/>
      </c>
      <c r="N43" s="62"/>
      <c r="O43" s="40"/>
      <c r="P43" s="40"/>
      <c r="Q43" s="40"/>
    </row>
    <row r="44" spans="1:17" x14ac:dyDescent="0.25">
      <c r="A44" s="55"/>
      <c r="C44" s="41"/>
      <c r="D44" s="40"/>
      <c r="E44" s="49"/>
      <c r="F44" s="49"/>
      <c r="G44" s="49"/>
      <c r="H44" s="40"/>
      <c r="I44" s="41"/>
      <c r="J44" s="56" t="str">
        <f>IF(G44="No Change","N/A",IF(G44="New Tag Required",Lookup!F:F,IF(G44="Remove Old Tag",Lookup!F:F,IF(G44="N/A","N/A",""))))</f>
        <v/>
      </c>
      <c r="K44" s="62"/>
      <c r="L44" s="40"/>
      <c r="M44" s="56" t="str">
        <f>IF(H44="No Change","N/A",IF(H44="New Tag Required",Lookup!F:F,IF(H44="Remove Old Sign",Lookup!F:F,IF(H44="N/A","N/A",""))))</f>
        <v/>
      </c>
      <c r="N44" s="62"/>
      <c r="O44" s="40"/>
      <c r="P44" s="40"/>
      <c r="Q44" s="40"/>
    </row>
    <row r="45" spans="1:17" ht="15.75" thickBot="1" x14ac:dyDescent="0.3">
      <c r="A45" s="60"/>
      <c r="C45" s="41"/>
      <c r="D45" s="40"/>
      <c r="E45" s="49"/>
      <c r="F45" s="49"/>
      <c r="G45" s="49"/>
      <c r="H45" s="40"/>
      <c r="I45" s="41"/>
      <c r="J45" s="56" t="str">
        <f>IF(G45="No Change","N/A",IF(G45="New Tag Required",Lookup!F:F,IF(G45="Remove Old Tag",Lookup!F:F,IF(G45="N/A","N/A",""))))</f>
        <v/>
      </c>
      <c r="K45" s="62"/>
      <c r="L45" s="40"/>
      <c r="M45" s="56" t="str">
        <f>IF(H45="No Change","N/A",IF(H45="New Tag Required",Lookup!F:F,IF(H45="Remove Old Sign",Lookup!F:F,IF(H45="N/A","N/A",""))))</f>
        <v/>
      </c>
      <c r="N45" s="62"/>
      <c r="O45" s="40"/>
      <c r="P45" s="40"/>
      <c r="Q45" s="40"/>
    </row>
    <row r="46" spans="1:17" ht="45" x14ac:dyDescent="0.25">
      <c r="A46" s="60"/>
      <c r="C46" s="11"/>
      <c r="E46" s="30"/>
      <c r="F46" s="33"/>
      <c r="G46" s="71" t="s">
        <v>45</v>
      </c>
      <c r="H46" s="72" t="s">
        <v>46</v>
      </c>
      <c r="J46" s="73" t="s">
        <v>40</v>
      </c>
      <c r="K46" s="10"/>
      <c r="L46" s="10"/>
      <c r="M46" s="73" t="s">
        <v>41</v>
      </c>
    </row>
    <row r="47" spans="1:17" ht="15.75" thickBot="1" x14ac:dyDescent="0.3">
      <c r="A47" s="60"/>
      <c r="C47" s="11"/>
      <c r="E47" s="30"/>
      <c r="F47" s="33"/>
      <c r="G47" s="14">
        <f>COUNTIF(G6:G46,"New Tag Required")</f>
        <v>0</v>
      </c>
      <c r="H47" s="13">
        <f>COUNTIF(H6:H46,"New Sign Required")</f>
        <v>0</v>
      </c>
      <c r="J47" s="12">
        <f>COUNTIF(J6:J46,"Installed")</f>
        <v>0</v>
      </c>
      <c r="K47" s="10"/>
      <c r="L47" s="10"/>
      <c r="M47" s="12">
        <f>COUNTIF(M6:M46,"Installed")</f>
        <v>0</v>
      </c>
    </row>
    <row r="48" spans="1:17" x14ac:dyDescent="0.25">
      <c r="A48" s="60"/>
      <c r="C48" s="11"/>
      <c r="E48" s="30"/>
      <c r="F48" s="30"/>
    </row>
    <row r="49" spans="1:7" x14ac:dyDescent="0.25">
      <c r="A49" s="60"/>
      <c r="C49" s="11"/>
      <c r="E49" s="30"/>
      <c r="F49" s="30"/>
      <c r="G49" s="30"/>
    </row>
    <row r="50" spans="1:7" x14ac:dyDescent="0.25">
      <c r="A50" s="60"/>
      <c r="C50" s="11"/>
      <c r="E50" s="30"/>
      <c r="F50" s="30"/>
      <c r="G50" s="30"/>
    </row>
    <row r="51" spans="1:7" x14ac:dyDescent="0.25">
      <c r="A51" s="48"/>
      <c r="C51" s="11"/>
      <c r="E51" s="30"/>
      <c r="F51" s="30"/>
      <c r="G51" s="30"/>
    </row>
    <row r="52" spans="1:7" x14ac:dyDescent="0.25">
      <c r="A52" s="48"/>
      <c r="C52" s="11"/>
      <c r="E52" s="30"/>
      <c r="F52" s="31"/>
      <c r="G52" s="30"/>
    </row>
    <row r="53" spans="1:7" x14ac:dyDescent="0.25">
      <c r="A53" s="48"/>
      <c r="C53" s="11"/>
      <c r="E53" s="30"/>
      <c r="F53" s="30"/>
      <c r="G53" s="30"/>
    </row>
    <row r="54" spans="1:7" x14ac:dyDescent="0.25">
      <c r="A54" s="55"/>
      <c r="C54" s="11"/>
      <c r="E54" s="30"/>
      <c r="F54" s="30"/>
      <c r="G54" s="30"/>
    </row>
    <row r="55" spans="1:7" x14ac:dyDescent="0.25">
      <c r="A55" s="55"/>
      <c r="C55" s="11"/>
      <c r="E55" s="30"/>
      <c r="F55" s="30"/>
      <c r="G55" s="30"/>
    </row>
    <row r="56" spans="1:7" x14ac:dyDescent="0.25">
      <c r="A56" s="55"/>
      <c r="C56" s="11"/>
    </row>
    <row r="57" spans="1:7" x14ac:dyDescent="0.25">
      <c r="A57" s="55"/>
      <c r="C57" s="11"/>
    </row>
    <row r="58" spans="1:7" x14ac:dyDescent="0.25">
      <c r="A58" s="55"/>
      <c r="C58" s="11"/>
    </row>
    <row r="59" spans="1:7" x14ac:dyDescent="0.25">
      <c r="A59" s="55"/>
      <c r="C59" s="11"/>
    </row>
    <row r="60" spans="1:7" x14ac:dyDescent="0.25">
      <c r="A60" s="55"/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9:G54">
    <cfRule type="containsText" dxfId="49" priority="122" operator="containsText" text="New Tag Required">
      <formula>NOT(ISERROR(SEARCH("New Tag Required",G49)))</formula>
    </cfRule>
  </conditionalFormatting>
  <conditionalFormatting sqref="D46:D100 D6 D8">
    <cfRule type="containsText" dxfId="48" priority="121" operator="containsText" text="Yes">
      <formula>NOT(ISERROR(SEARCH("Yes",D6)))</formula>
    </cfRule>
  </conditionalFormatting>
  <conditionalFormatting sqref="H201:H422 H49:H57 H60:H100">
    <cfRule type="containsText" dxfId="47" priority="109" operator="containsText" text="New Sign Required">
      <formula>NOT(ISERROR(SEARCH("New Sign Required",H49)))</formula>
    </cfRule>
  </conditionalFormatting>
  <conditionalFormatting sqref="G49:G57 G60:G100">
    <cfRule type="containsText" dxfId="46" priority="108" operator="containsText" text="Action Required">
      <formula>NOT(ISERROR(SEARCH("Action Required",G49)))</formula>
    </cfRule>
  </conditionalFormatting>
  <conditionalFormatting sqref="H49:H57 H60:H100">
    <cfRule type="containsText" dxfId="45" priority="107" operator="containsText" text="Action Required">
      <formula>NOT(ISERROR(SEARCH("Action Required",H49)))</formula>
    </cfRule>
  </conditionalFormatting>
  <conditionalFormatting sqref="G6 G10:G45">
    <cfRule type="containsText" dxfId="44" priority="49" operator="containsText" text="New Tag Required">
      <formula>NOT(ISERROR(SEARCH("New Tag Required",G6)))</formula>
    </cfRule>
  </conditionalFormatting>
  <conditionalFormatting sqref="D10:D45">
    <cfRule type="containsText" dxfId="43" priority="48" operator="containsText" text="Yes">
      <formula>NOT(ISERROR(SEARCH("Yes",D10)))</formula>
    </cfRule>
  </conditionalFormatting>
  <conditionalFormatting sqref="H6 H10:H45">
    <cfRule type="containsText" dxfId="42" priority="47" operator="containsText" text="New Sign Required">
      <formula>NOT(ISERROR(SEARCH("New Sign Required",H6)))</formula>
    </cfRule>
  </conditionalFormatting>
  <conditionalFormatting sqref="G6 G10:G45">
    <cfRule type="containsText" dxfId="41" priority="46" operator="containsText" text="Action Required">
      <formula>NOT(ISERROR(SEARCH("Action Required",G6)))</formula>
    </cfRule>
  </conditionalFormatting>
  <conditionalFormatting sqref="H6 H10:H45">
    <cfRule type="containsText" dxfId="40" priority="45" operator="containsText" text="Action Required">
      <formula>NOT(ISERROR(SEARCH("Action Required",H6)))</formula>
    </cfRule>
  </conditionalFormatting>
  <conditionalFormatting sqref="G6">
    <cfRule type="containsText" dxfId="39" priority="44" operator="containsText" text="New Tag Required">
      <formula>NOT(ISERROR(SEARCH("New Tag Required",G6)))</formula>
    </cfRule>
  </conditionalFormatting>
  <conditionalFormatting sqref="D6">
    <cfRule type="containsText" dxfId="38" priority="43" operator="containsText" text="Yes">
      <formula>NOT(ISERROR(SEARCH("Yes",D6)))</formula>
    </cfRule>
  </conditionalFormatting>
  <conditionalFormatting sqref="G6">
    <cfRule type="containsText" dxfId="37" priority="42" operator="containsText" text="Action Required">
      <formula>NOT(ISERROR(SEARCH("Action Required",G6)))</formula>
    </cfRule>
  </conditionalFormatting>
  <conditionalFormatting sqref="D101:D200">
    <cfRule type="containsText" dxfId="36" priority="41" operator="containsText" text="Yes">
      <formula>NOT(ISERROR(SEARCH("Yes",D101)))</formula>
    </cfRule>
  </conditionalFormatting>
  <conditionalFormatting sqref="H101:H200">
    <cfRule type="containsText" dxfId="35" priority="40" operator="containsText" text="New Sign Required">
      <formula>NOT(ISERROR(SEARCH("New Sign Required",H101)))</formula>
    </cfRule>
  </conditionalFormatting>
  <conditionalFormatting sqref="G101:G200">
    <cfRule type="containsText" dxfId="34" priority="39" operator="containsText" text="Action Required">
      <formula>NOT(ISERROR(SEARCH("Action Required",G101)))</formula>
    </cfRule>
  </conditionalFormatting>
  <conditionalFormatting sqref="H101:H200">
    <cfRule type="containsText" dxfId="33" priority="38" operator="containsText" text="Action Required">
      <formula>NOT(ISERROR(SEARCH("Action Required",H101)))</formula>
    </cfRule>
  </conditionalFormatting>
  <conditionalFormatting sqref="D9">
    <cfRule type="containsText" dxfId="32" priority="35" operator="containsText" text="Yes">
      <formula>NOT(ISERROR(SEARCH("Yes",D9)))</formula>
    </cfRule>
  </conditionalFormatting>
  <conditionalFormatting sqref="D7">
    <cfRule type="containsText" dxfId="31" priority="24" operator="containsText" text="Yes">
      <formula>NOT(ISERROR(SEARCH("Yes",D7)))</formula>
    </cfRule>
  </conditionalFormatting>
  <conditionalFormatting sqref="G7">
    <cfRule type="containsText" dxfId="30" priority="23" operator="containsText" text="New Tag Required">
      <formula>NOT(ISERROR(SEARCH("New Tag Required",G7)))</formula>
    </cfRule>
  </conditionalFormatting>
  <conditionalFormatting sqref="H7">
    <cfRule type="containsText" dxfId="29" priority="22" operator="containsText" text="New Sign Required">
      <formula>NOT(ISERROR(SEARCH("New Sign Required",H7)))</formula>
    </cfRule>
  </conditionalFormatting>
  <conditionalFormatting sqref="G7">
    <cfRule type="containsText" dxfId="28" priority="21" operator="containsText" text="Action Required">
      <formula>NOT(ISERROR(SEARCH("Action Required",G7)))</formula>
    </cfRule>
  </conditionalFormatting>
  <conditionalFormatting sqref="H7">
    <cfRule type="containsText" dxfId="27" priority="20" operator="containsText" text="Action Required">
      <formula>NOT(ISERROR(SEARCH("Action Required",H7)))</formula>
    </cfRule>
  </conditionalFormatting>
  <conditionalFormatting sqref="G8">
    <cfRule type="containsText" dxfId="26" priority="19" operator="containsText" text="New Tag Required">
      <formula>NOT(ISERROR(SEARCH("New Tag Required",G8)))</formula>
    </cfRule>
  </conditionalFormatting>
  <conditionalFormatting sqref="H8">
    <cfRule type="containsText" dxfId="25" priority="18" operator="containsText" text="New Sign Required">
      <formula>NOT(ISERROR(SEARCH("New Sign Required",H8)))</formula>
    </cfRule>
  </conditionalFormatting>
  <conditionalFormatting sqref="G8">
    <cfRule type="containsText" dxfId="24" priority="17" operator="containsText" text="Action Required">
      <formula>NOT(ISERROR(SEARCH("Action Required",G8)))</formula>
    </cfRule>
  </conditionalFormatting>
  <conditionalFormatting sqref="H8">
    <cfRule type="containsText" dxfId="23" priority="16" operator="containsText" text="Action Required">
      <formula>NOT(ISERROR(SEARCH("Action Required",H8)))</formula>
    </cfRule>
  </conditionalFormatting>
  <conditionalFormatting sqref="J2:N2">
    <cfRule type="cellIs" dxfId="22" priority="15" operator="notEqual">
      <formula>0</formula>
    </cfRule>
  </conditionalFormatting>
  <conditionalFormatting sqref="J6:J45">
    <cfRule type="cellIs" dxfId="21" priority="14" operator="equal">
      <formula>0</formula>
    </cfRule>
  </conditionalFormatting>
  <conditionalFormatting sqref="M6:M45">
    <cfRule type="cellIs" dxfId="20" priority="13" operator="equal">
      <formula>0</formula>
    </cfRule>
  </conditionalFormatting>
  <conditionalFormatting sqref="J6:J45 M6:M45">
    <cfRule type="cellIs" dxfId="19" priority="10" operator="equal">
      <formula>"In Progress"</formula>
    </cfRule>
    <cfRule type="cellIs" dxfId="18" priority="11" operator="equal">
      <formula>"Log Issues"</formula>
    </cfRule>
    <cfRule type="cellIs" dxfId="17" priority="12" operator="equal">
      <formula>"N/A"</formula>
    </cfRule>
  </conditionalFormatting>
  <conditionalFormatting sqref="K6:L15">
    <cfRule type="expression" dxfId="16" priority="9">
      <formula>$J6="Log Issues"</formula>
    </cfRule>
  </conditionalFormatting>
  <conditionalFormatting sqref="N6:N15">
    <cfRule type="expression" dxfId="15" priority="8">
      <formula>$M6="Log Issues"</formula>
    </cfRule>
  </conditionalFormatting>
  <conditionalFormatting sqref="G9">
    <cfRule type="containsText" dxfId="14" priority="7" operator="containsText" text="New Tag Required">
      <formula>NOT(ISERROR(SEARCH("New Tag Required",G9)))</formula>
    </cfRule>
  </conditionalFormatting>
  <conditionalFormatting sqref="H9">
    <cfRule type="containsText" dxfId="13" priority="6" operator="containsText" text="New Sign Required">
      <formula>NOT(ISERROR(SEARCH("New Sign Required",H9)))</formula>
    </cfRule>
  </conditionalFormatting>
  <conditionalFormatting sqref="G9">
    <cfRule type="containsText" dxfId="12" priority="5" operator="containsText" text="Action Required">
      <formula>NOT(ISERROR(SEARCH("Action Required",G9)))</formula>
    </cfRule>
  </conditionalFormatting>
  <conditionalFormatting sqref="H9">
    <cfRule type="containsText" dxfId="11" priority="4" operator="containsText" text="Action Required">
      <formula>NOT(ISERROR(SEARCH("Action Required",H9)))</formula>
    </cfRule>
  </conditionalFormatting>
  <conditionalFormatting sqref="H49:H57 H60:H1048576 H1:H47">
    <cfRule type="containsText" dxfId="10" priority="2" operator="containsText" text="Remove Old Sign">
      <formula>NOT(ISERROR(SEARCH("Remove Old Sign",H1)))</formula>
    </cfRule>
    <cfRule type="containsText" dxfId="9" priority="3" operator="containsText" text="Move Sign to New Location">
      <formula>NOT(ISERROR(SEARCH("Move Sign to New Location",H1)))</formula>
    </cfRule>
  </conditionalFormatting>
  <conditionalFormatting sqref="G49:G57 G60:G1048576 G1:G47">
    <cfRule type="containsText" dxfId="8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H60:H200 H49:H57</xm:sqref>
        </x14:dataValidation>
        <x14:dataValidation type="list" allowBlank="1" showInputMessage="1" showErrorMessage="1">
          <x14:formula1>
            <xm:f>Lookup!$A$1:$A$4</xm:f>
          </x14:formula1>
          <xm:sqref>G60:G200 G49:G57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G6:G45</xm:sqref>
        </x14:dataValidation>
        <x14:dataValidation type="list" allowBlank="1" showInputMessage="1" showErrorMessage="1">
          <x14:formula1>
            <xm:f>Lookup!$D$1:$D$10</xm:f>
          </x14:formula1>
          <xm:sqref>H6:H45</xm:sqref>
        </x14:dataValidation>
        <x14:dataValidation type="list" allowBlank="1" showInputMessage="1" showErrorMessage="1">
          <x14:formula1>
            <xm:f>Lookup!$F$1:$F$7</xm:f>
          </x14:formula1>
          <xm:sqref>J6:J45</xm:sqref>
        </x14:dataValidation>
        <x14:dataValidation type="list" allowBlank="1" showInputMessage="1" showErrorMessage="1">
          <x14:formula1>
            <xm:f>Lookup!$F$1:$F$8</xm:f>
          </x14:formula1>
          <xm:sqref>M6:M45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6"/>
  <sheetViews>
    <sheetView zoomScale="90" zoomScaleNormal="90" workbookViewId="0">
      <selection activeCell="C6" sqref="C6:C15"/>
    </sheetView>
  </sheetViews>
  <sheetFormatPr defaultColWidth="9.140625" defaultRowHeight="15" x14ac:dyDescent="0.25"/>
  <cols>
    <col min="1" max="1" width="22.42578125" style="47" bestFit="1" customWidth="1"/>
    <col min="2" max="2" width="30.140625" style="47" customWidth="1"/>
    <col min="3" max="3" width="24" style="40" customWidth="1"/>
    <col min="4" max="4" width="14.28515625" style="40" bestFit="1" customWidth="1"/>
    <col min="5" max="5" width="13.7109375" style="40" customWidth="1"/>
    <col min="6" max="6" width="13.28515625" style="40" bestFit="1" customWidth="1"/>
    <col min="7" max="8" width="18.5703125" style="40" customWidth="1"/>
    <col min="9" max="10" width="26.85546875" style="41" customWidth="1"/>
    <col min="11" max="16384" width="9.140625" style="40"/>
  </cols>
  <sheetData>
    <row r="1" spans="1:10" x14ac:dyDescent="0.25">
      <c r="A1" s="36" t="s">
        <v>7</v>
      </c>
      <c r="B1" s="37" t="str">
        <f>'KD Changes'!B1:C1</f>
        <v>0465</v>
      </c>
      <c r="C1" s="38"/>
      <c r="D1" s="17" t="s">
        <v>10</v>
      </c>
      <c r="E1" s="39">
        <f>'KD Changes'!G1</f>
        <v>42860</v>
      </c>
    </row>
    <row r="2" spans="1:10" ht="15" customHeight="1" x14ac:dyDescent="0.25">
      <c r="A2" s="42" t="s">
        <v>8</v>
      </c>
      <c r="B2" s="43" t="s">
        <v>76</v>
      </c>
      <c r="C2" s="44"/>
      <c r="D2" s="45" t="s">
        <v>12</v>
      </c>
      <c r="E2" s="46" t="str">
        <f>'KD Changes'!G2</f>
        <v>Gretchen Tucker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4" t="s">
        <v>78</v>
      </c>
      <c r="B6" s="75" t="s">
        <v>76</v>
      </c>
      <c r="C6" s="40" t="s">
        <v>66</v>
      </c>
      <c r="G6" s="29"/>
      <c r="H6" s="29"/>
      <c r="I6" s="40"/>
      <c r="J6" s="40"/>
    </row>
    <row r="7" spans="1:10" x14ac:dyDescent="0.25">
      <c r="A7" s="74" t="s">
        <v>79</v>
      </c>
      <c r="B7" s="75" t="s">
        <v>88</v>
      </c>
      <c r="C7" s="40" t="s">
        <v>66</v>
      </c>
      <c r="G7" s="29"/>
      <c r="H7" s="29"/>
      <c r="I7" s="40"/>
      <c r="J7" s="40"/>
    </row>
    <row r="8" spans="1:10" ht="15" customHeight="1" x14ac:dyDescent="0.25">
      <c r="A8" s="74" t="s">
        <v>80</v>
      </c>
      <c r="B8" s="75" t="s">
        <v>89</v>
      </c>
      <c r="C8" s="40" t="s">
        <v>66</v>
      </c>
      <c r="G8" s="29"/>
      <c r="H8" s="29"/>
      <c r="I8" s="40"/>
      <c r="J8" s="40"/>
    </row>
    <row r="9" spans="1:10" x14ac:dyDescent="0.25">
      <c r="A9" s="74" t="s">
        <v>81</v>
      </c>
      <c r="B9" s="75" t="s">
        <v>90</v>
      </c>
      <c r="C9" s="40" t="s">
        <v>66</v>
      </c>
      <c r="G9" s="29"/>
      <c r="H9" s="29"/>
      <c r="I9" s="40"/>
      <c r="J9" s="40"/>
    </row>
    <row r="10" spans="1:10" x14ac:dyDescent="0.25">
      <c r="A10" s="74" t="s">
        <v>82</v>
      </c>
      <c r="B10" s="75" t="s">
        <v>91</v>
      </c>
      <c r="C10" s="40" t="s">
        <v>66</v>
      </c>
      <c r="F10" s="49"/>
      <c r="G10" s="29"/>
      <c r="H10" s="29"/>
    </row>
    <row r="11" spans="1:10" x14ac:dyDescent="0.25">
      <c r="A11" s="74" t="s">
        <v>83</v>
      </c>
      <c r="B11" s="75" t="s">
        <v>92</v>
      </c>
      <c r="C11" s="40" t="s">
        <v>66</v>
      </c>
      <c r="F11" s="49"/>
      <c r="G11" s="29"/>
      <c r="H11" s="29"/>
    </row>
    <row r="12" spans="1:10" x14ac:dyDescent="0.25">
      <c r="A12" s="74" t="s">
        <v>84</v>
      </c>
      <c r="B12" s="75" t="s">
        <v>93</v>
      </c>
      <c r="C12" s="40" t="s">
        <v>66</v>
      </c>
      <c r="F12" s="49"/>
      <c r="G12" s="29"/>
      <c r="H12" s="29"/>
    </row>
    <row r="13" spans="1:10" x14ac:dyDescent="0.25">
      <c r="A13" s="74" t="s">
        <v>85</v>
      </c>
      <c r="B13" s="75" t="s">
        <v>94</v>
      </c>
      <c r="C13" s="40" t="s">
        <v>66</v>
      </c>
      <c r="F13" s="49"/>
      <c r="G13" s="29"/>
      <c r="H13" s="29"/>
    </row>
    <row r="14" spans="1:10" x14ac:dyDescent="0.25">
      <c r="A14" s="74" t="s">
        <v>86</v>
      </c>
      <c r="B14" s="75" t="s">
        <v>95</v>
      </c>
      <c r="C14" s="40" t="s">
        <v>66</v>
      </c>
      <c r="F14" s="49"/>
      <c r="G14" s="29"/>
      <c r="H14" s="29"/>
    </row>
    <row r="15" spans="1:10" x14ac:dyDescent="0.25">
      <c r="A15" s="74" t="s">
        <v>87</v>
      </c>
      <c r="B15" s="75" t="s">
        <v>96</v>
      </c>
      <c r="C15" s="40" t="s">
        <v>66</v>
      </c>
      <c r="F15" s="49"/>
      <c r="G15" s="29"/>
      <c r="H15" s="29"/>
    </row>
    <row r="16" spans="1:10" x14ac:dyDescent="0.25">
      <c r="A16" s="40"/>
      <c r="B16" s="40"/>
      <c r="F16" s="49"/>
      <c r="G16" s="29"/>
      <c r="H16" s="29"/>
    </row>
    <row r="17" spans="1:8" x14ac:dyDescent="0.25">
      <c r="A17" s="40"/>
      <c r="B17" s="40"/>
      <c r="F17" s="49"/>
      <c r="G17" s="29"/>
      <c r="H17" s="29"/>
    </row>
    <row r="18" spans="1:8" x14ac:dyDescent="0.25">
      <c r="A18" s="40"/>
      <c r="B18" s="40"/>
      <c r="F18" s="49"/>
      <c r="G18" s="29"/>
      <c r="H18" s="29"/>
    </row>
    <row r="19" spans="1:8" x14ac:dyDescent="0.25">
      <c r="A19" s="40"/>
      <c r="B19" s="40"/>
      <c r="F19" s="49"/>
      <c r="G19" s="29"/>
      <c r="H19" s="29"/>
    </row>
    <row r="20" spans="1:8" x14ac:dyDescent="0.25">
      <c r="A20" s="40"/>
      <c r="B20" s="40"/>
      <c r="F20" s="50"/>
      <c r="G20" s="29"/>
      <c r="H20" s="29"/>
    </row>
    <row r="21" spans="1:8" x14ac:dyDescent="0.25">
      <c r="A21" s="40"/>
      <c r="B21" s="40"/>
      <c r="F21" s="49"/>
      <c r="G21" s="29"/>
      <c r="H21" s="29"/>
    </row>
    <row r="22" spans="1:8" x14ac:dyDescent="0.25">
      <c r="A22" s="40"/>
      <c r="B22" s="40"/>
      <c r="F22" s="49"/>
      <c r="G22" s="29"/>
      <c r="H22" s="29"/>
    </row>
    <row r="23" spans="1:8" x14ac:dyDescent="0.25">
      <c r="A23" s="40"/>
      <c r="B23" s="40"/>
      <c r="F23" s="49"/>
      <c r="G23" s="29"/>
      <c r="H23" s="29"/>
    </row>
    <row r="24" spans="1:8" x14ac:dyDescent="0.25">
      <c r="A24" s="40"/>
      <c r="B24" s="40"/>
      <c r="F24" s="49"/>
      <c r="G24" s="29"/>
      <c r="H24" s="29"/>
    </row>
    <row r="25" spans="1:8" x14ac:dyDescent="0.25">
      <c r="A25" s="40"/>
      <c r="B25" s="40"/>
      <c r="F25" s="49"/>
      <c r="G25" s="29"/>
      <c r="H25" s="29"/>
    </row>
    <row r="26" spans="1:8" x14ac:dyDescent="0.25">
      <c r="A26" s="40"/>
      <c r="B26" s="40"/>
      <c r="F26" s="49"/>
      <c r="G26" s="29"/>
      <c r="H26" s="29"/>
    </row>
    <row r="27" spans="1:8" x14ac:dyDescent="0.25">
      <c r="A27" s="40"/>
      <c r="B27" s="40"/>
      <c r="F27" s="49"/>
      <c r="G27" s="29"/>
      <c r="H27" s="29"/>
    </row>
    <row r="28" spans="1:8" x14ac:dyDescent="0.25">
      <c r="A28" s="40"/>
      <c r="B28" s="40"/>
      <c r="F28" s="49"/>
      <c r="G28" s="29"/>
      <c r="H28" s="29"/>
    </row>
    <row r="29" spans="1:8" x14ac:dyDescent="0.25">
      <c r="A29" s="40"/>
      <c r="B29" s="40"/>
      <c r="F29" s="49"/>
      <c r="G29" s="29"/>
      <c r="H29" s="29"/>
    </row>
    <row r="30" spans="1:8" x14ac:dyDescent="0.25">
      <c r="A30" s="48"/>
      <c r="E30" s="49"/>
      <c r="F30" s="49"/>
      <c r="G30" s="29"/>
      <c r="H30" s="29"/>
    </row>
    <row r="31" spans="1:8" x14ac:dyDescent="0.25">
      <c r="A31" s="48"/>
      <c r="E31" s="49"/>
      <c r="F31" s="49"/>
      <c r="G31" s="29"/>
      <c r="H31" s="29"/>
    </row>
    <row r="32" spans="1:8" x14ac:dyDescent="0.25">
      <c r="A32" s="48"/>
      <c r="E32" s="49"/>
      <c r="F32" s="49"/>
      <c r="G32" s="29"/>
      <c r="H32" s="29"/>
    </row>
    <row r="33" spans="1:8" x14ac:dyDescent="0.25">
      <c r="A33" s="48"/>
      <c r="E33" s="49"/>
      <c r="F33" s="49"/>
      <c r="G33" s="29"/>
      <c r="H33" s="29"/>
    </row>
    <row r="34" spans="1:8" x14ac:dyDescent="0.25">
      <c r="A34" s="48"/>
      <c r="E34" s="49"/>
      <c r="F34" s="49"/>
      <c r="G34" s="29"/>
      <c r="H34" s="29"/>
    </row>
    <row r="35" spans="1:8" x14ac:dyDescent="0.25">
      <c r="A35" s="48"/>
      <c r="E35" s="49"/>
      <c r="F35" s="49"/>
      <c r="G35" s="29"/>
      <c r="H35" s="29"/>
    </row>
    <row r="36" spans="1:8" x14ac:dyDescent="0.25">
      <c r="A36" s="48"/>
      <c r="E36" s="49"/>
      <c r="F36" s="49"/>
      <c r="G36" s="29"/>
      <c r="H36" s="29"/>
    </row>
    <row r="37" spans="1:8" x14ac:dyDescent="0.25">
      <c r="A37" s="48"/>
      <c r="E37" s="49"/>
      <c r="F37" s="49"/>
      <c r="G37" s="29"/>
      <c r="H37" s="29"/>
    </row>
    <row r="38" spans="1:8" x14ac:dyDescent="0.25">
      <c r="A38" s="48"/>
      <c r="E38" s="49"/>
      <c r="F38" s="49"/>
      <c r="G38" s="49"/>
    </row>
    <row r="39" spans="1:8" x14ac:dyDescent="0.25">
      <c r="A39" s="48"/>
      <c r="E39" s="49"/>
      <c r="F39" s="49"/>
      <c r="G39" s="49"/>
    </row>
    <row r="40" spans="1:8" x14ac:dyDescent="0.25">
      <c r="A40" s="51"/>
      <c r="E40" s="49"/>
      <c r="F40" s="52"/>
      <c r="G40" s="49"/>
    </row>
    <row r="41" spans="1:8" x14ac:dyDescent="0.25">
      <c r="A41" s="51"/>
      <c r="E41" s="49"/>
      <c r="F41" s="52"/>
      <c r="G41" s="49"/>
    </row>
    <row r="42" spans="1:8" x14ac:dyDescent="0.25">
      <c r="A42" s="51"/>
      <c r="E42" s="49"/>
      <c r="F42" s="53"/>
      <c r="G42" s="49"/>
    </row>
    <row r="43" spans="1:8" x14ac:dyDescent="0.25">
      <c r="A43" s="48"/>
      <c r="E43" s="49"/>
      <c r="F43" s="52"/>
      <c r="G43" s="49"/>
    </row>
    <row r="44" spans="1:8" x14ac:dyDescent="0.25">
      <c r="A44" s="48"/>
      <c r="E44" s="49"/>
      <c r="F44" s="52"/>
      <c r="G44" s="49"/>
    </row>
    <row r="45" spans="1:8" x14ac:dyDescent="0.25">
      <c r="A45" s="54"/>
      <c r="E45" s="49"/>
      <c r="F45" s="49"/>
      <c r="G45" s="49"/>
    </row>
    <row r="46" spans="1:8" x14ac:dyDescent="0.25">
      <c r="A46" s="54"/>
      <c r="E46" s="49"/>
      <c r="F46" s="49"/>
      <c r="G46" s="49"/>
    </row>
    <row r="47" spans="1:8" x14ac:dyDescent="0.25">
      <c r="A47" s="54"/>
      <c r="E47" s="49"/>
      <c r="F47" s="49"/>
      <c r="G47" s="49"/>
    </row>
    <row r="48" spans="1:8" x14ac:dyDescent="0.25">
      <c r="A48" s="54"/>
      <c r="E48" s="49"/>
      <c r="F48" s="49"/>
      <c r="G48" s="49"/>
    </row>
    <row r="49" spans="1:7" x14ac:dyDescent="0.25">
      <c r="A49" s="54"/>
      <c r="C49" s="41"/>
      <c r="E49" s="49"/>
      <c r="F49" s="50"/>
      <c r="G49" s="49"/>
    </row>
    <row r="50" spans="1:7" x14ac:dyDescent="0.25">
      <c r="A50" s="54"/>
      <c r="C50" s="41"/>
      <c r="E50" s="49"/>
      <c r="F50" s="49"/>
      <c r="G50" s="49"/>
    </row>
    <row r="51" spans="1:7" x14ac:dyDescent="0.25">
      <c r="A51" s="54"/>
      <c r="C51" s="41"/>
      <c r="E51" s="49"/>
      <c r="F51" s="49"/>
      <c r="G51" s="49"/>
    </row>
    <row r="52" spans="1:7" x14ac:dyDescent="0.25">
      <c r="A52" s="48"/>
      <c r="C52" s="41"/>
      <c r="E52" s="49"/>
      <c r="F52" s="49"/>
      <c r="G52" s="49"/>
    </row>
    <row r="53" spans="1:7" x14ac:dyDescent="0.25">
      <c r="A53" s="48"/>
      <c r="C53" s="41"/>
    </row>
    <row r="54" spans="1:7" x14ac:dyDescent="0.25">
      <c r="C54" s="41"/>
    </row>
    <row r="55" spans="1:7" x14ac:dyDescent="0.25">
      <c r="C55" s="41"/>
    </row>
    <row r="56" spans="1:7" x14ac:dyDescent="0.25">
      <c r="C56" s="41"/>
    </row>
    <row r="57" spans="1:7" x14ac:dyDescent="0.25">
      <c r="C57" s="41"/>
    </row>
    <row r="58" spans="1:7" x14ac:dyDescent="0.25">
      <c r="C58" s="41"/>
    </row>
    <row r="59" spans="1:7" x14ac:dyDescent="0.25">
      <c r="C59" s="41"/>
    </row>
    <row r="60" spans="1:7" x14ac:dyDescent="0.25">
      <c r="C60" s="41"/>
    </row>
    <row r="61" spans="1:7" x14ac:dyDescent="0.25">
      <c r="C61" s="41"/>
    </row>
    <row r="62" spans="1:7" x14ac:dyDescent="0.25">
      <c r="C62" s="41"/>
    </row>
    <row r="63" spans="1:7" x14ac:dyDescent="0.25">
      <c r="C63" s="41"/>
    </row>
    <row r="64" spans="1:7" x14ac:dyDescent="0.25">
      <c r="C64" s="41"/>
    </row>
    <row r="65" spans="3:3" x14ac:dyDescent="0.25">
      <c r="C65" s="41"/>
    </row>
    <row r="66" spans="3:3" x14ac:dyDescent="0.25">
      <c r="C66" s="41"/>
    </row>
    <row r="67" spans="3:3" x14ac:dyDescent="0.25">
      <c r="C67" s="41"/>
    </row>
    <row r="68" spans="3:3" x14ac:dyDescent="0.25">
      <c r="C68" s="41"/>
    </row>
    <row r="69" spans="3:3" x14ac:dyDescent="0.25">
      <c r="C69" s="41"/>
    </row>
    <row r="70" spans="3:3" x14ac:dyDescent="0.25">
      <c r="C70" s="41"/>
    </row>
    <row r="71" spans="3:3" x14ac:dyDescent="0.25">
      <c r="C71" s="41"/>
    </row>
    <row r="72" spans="3:3" x14ac:dyDescent="0.25">
      <c r="C72" s="41"/>
    </row>
    <row r="73" spans="3:3" x14ac:dyDescent="0.25">
      <c r="C73" s="41"/>
    </row>
    <row r="74" spans="3:3" x14ac:dyDescent="0.25">
      <c r="C74" s="41"/>
    </row>
    <row r="75" spans="3:3" x14ac:dyDescent="0.25">
      <c r="C75" s="41"/>
    </row>
    <row r="76" spans="3:3" x14ac:dyDescent="0.25">
      <c r="C76" s="41"/>
    </row>
    <row r="77" spans="3:3" x14ac:dyDescent="0.25">
      <c r="C77" s="41"/>
    </row>
    <row r="78" spans="3:3" x14ac:dyDescent="0.25">
      <c r="C78" s="41"/>
    </row>
    <row r="79" spans="3:3" x14ac:dyDescent="0.25">
      <c r="C79" s="41"/>
    </row>
    <row r="80" spans="3:3" x14ac:dyDescent="0.25">
      <c r="C80" s="41"/>
    </row>
    <row r="81" spans="3:3" x14ac:dyDescent="0.25">
      <c r="C81" s="41"/>
    </row>
    <row r="196" spans="8:10" x14ac:dyDescent="0.25">
      <c r="H196" s="41"/>
      <c r="J196" s="40"/>
    </row>
  </sheetData>
  <sheetProtection insertRows="0" deleteRows="0" selectLockedCells="1"/>
  <conditionalFormatting sqref="G38:G51">
    <cfRule type="containsText" dxfId="7" priority="16" operator="containsText" text="New Tag Required">
      <formula>NOT(ISERROR(SEARCH("New Tag Required",G38)))</formula>
    </cfRule>
  </conditionalFormatting>
  <conditionalFormatting sqref="D48:D195">
    <cfRule type="containsText" dxfId="6" priority="15" operator="containsText" text="Yes">
      <formula>NOT(ISERROR(SEARCH("Yes",D48)))</formula>
    </cfRule>
  </conditionalFormatting>
  <conditionalFormatting sqref="H38:H195 G196 H197:H397">
    <cfRule type="containsText" dxfId="5" priority="14" operator="containsText" text="New Sign Required">
      <formula>NOT(ISERROR(SEARCH("New Sign Required",G38)))</formula>
    </cfRule>
  </conditionalFormatting>
  <conditionalFormatting sqref="G38:G97 G98:H195">
    <cfRule type="containsText" dxfId="4" priority="13" operator="containsText" text="Action Required">
      <formula>NOT(ISERROR(SEARCH("Action Required",G38)))</formula>
    </cfRule>
  </conditionalFormatting>
  <conditionalFormatting sqref="H38:H97">
    <cfRule type="containsText" dxfId="3" priority="12" operator="containsText" text="Action Required">
      <formula>NOT(ISERROR(SEARCH("Action Required",H38)))</formula>
    </cfRule>
  </conditionalFormatting>
  <conditionalFormatting sqref="H1:H4 G5:G37 H38:H195 G196 H197:H104857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F5:F9 G3:G4 E1:E2 G38:G195 F196 G197:G1048576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8:D72">
      <formula1>YesNo</formula1>
    </dataValidation>
    <dataValidation type="list" allowBlank="1" showInputMessage="1" showErrorMessage="1" sqref="G196 H197:H380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Lookup!$G$1:$G$5</xm:f>
          </x14:formula1>
          <xm:sqref>C6:C15</xm:sqref>
        </x14:dataValidation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C49:C195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G38:H195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1" sqref="G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1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5" t="s">
        <v>48</v>
      </c>
    </row>
    <row r="11" spans="1:7" x14ac:dyDescent="0.25">
      <c r="E11" s="35" t="s">
        <v>32</v>
      </c>
    </row>
    <row r="12" spans="1:7" x14ac:dyDescent="0.25">
      <c r="E12" s="35" t="s">
        <v>20</v>
      </c>
    </row>
    <row r="13" spans="1:7" x14ac:dyDescent="0.25">
      <c r="E13" s="35" t="s">
        <v>24</v>
      </c>
    </row>
    <row r="14" spans="1:7" x14ac:dyDescent="0.25">
      <c r="E14" s="35" t="s">
        <v>51</v>
      </c>
    </row>
    <row r="15" spans="1:7" x14ac:dyDescent="0.25">
      <c r="E15" s="35" t="s">
        <v>49</v>
      </c>
    </row>
    <row r="16" spans="1:7" x14ac:dyDescent="0.25">
      <c r="E16" s="35" t="s">
        <v>22</v>
      </c>
    </row>
    <row r="17" spans="1:7" x14ac:dyDescent="0.25">
      <c r="E17" s="35" t="s">
        <v>26</v>
      </c>
    </row>
    <row r="18" spans="1:7" x14ac:dyDescent="0.25">
      <c r="E18" s="35" t="s">
        <v>23</v>
      </c>
    </row>
    <row r="19" spans="1:7" x14ac:dyDescent="0.25">
      <c r="E19" s="35" t="s">
        <v>25</v>
      </c>
    </row>
    <row r="20" spans="1:7" x14ac:dyDescent="0.25">
      <c r="A20" s="34"/>
      <c r="B20" s="34"/>
      <c r="C20" s="34"/>
      <c r="D20" s="34"/>
      <c r="E20" s="7"/>
      <c r="F20" s="34"/>
      <c r="G20" s="34"/>
    </row>
    <row r="21" spans="1:7" x14ac:dyDescent="0.25">
      <c r="A21" s="34"/>
      <c r="B21" s="34"/>
      <c r="C21" s="34"/>
      <c r="D21" s="34"/>
      <c r="F21" s="34"/>
      <c r="G21" s="34"/>
    </row>
    <row r="22" spans="1:7" x14ac:dyDescent="0.25">
      <c r="A22" s="34"/>
      <c r="B22" s="34"/>
      <c r="C22" s="34"/>
      <c r="D22" s="34"/>
      <c r="F22" s="34"/>
      <c r="G22" s="34"/>
    </row>
    <row r="23" spans="1:7" x14ac:dyDescent="0.25">
      <c r="A23" s="34"/>
      <c r="B23" s="34"/>
      <c r="C23" s="34"/>
      <c r="D23" s="34"/>
      <c r="F23" s="34"/>
      <c r="G23" s="34"/>
    </row>
    <row r="24" spans="1:7" x14ac:dyDescent="0.25">
      <c r="A24" s="34"/>
      <c r="B24" s="34"/>
      <c r="C24" s="34"/>
      <c r="D24" s="34"/>
      <c r="F24" s="34"/>
      <c r="G24" s="34"/>
    </row>
    <row r="25" spans="1:7" x14ac:dyDescent="0.25">
      <c r="A25" s="34"/>
      <c r="B25" s="34"/>
      <c r="C25" s="34"/>
      <c r="D25" s="34"/>
      <c r="F25" s="34"/>
      <c r="G25" s="34"/>
    </row>
    <row r="26" spans="1:7" x14ac:dyDescent="0.25">
      <c r="A26" s="34"/>
      <c r="B26" s="34"/>
      <c r="C26" s="34"/>
      <c r="D26" s="34"/>
      <c r="F26" s="34"/>
      <c r="G26" s="34"/>
    </row>
    <row r="27" spans="1:7" x14ac:dyDescent="0.25">
      <c r="A27" s="34"/>
      <c r="B27" s="34"/>
      <c r="C27" s="34"/>
      <c r="D27" s="34"/>
      <c r="F27" s="34"/>
      <c r="G27" s="34"/>
    </row>
    <row r="28" spans="1:7" x14ac:dyDescent="0.25">
      <c r="A28" s="34"/>
      <c r="B28" s="34"/>
      <c r="C28" s="34"/>
      <c r="D28" s="34"/>
      <c r="F28" s="34"/>
      <c r="G28" s="34"/>
    </row>
    <row r="29" spans="1:7" x14ac:dyDescent="0.25">
      <c r="A29" s="34"/>
      <c r="B29" s="34"/>
      <c r="C29" s="34"/>
      <c r="D29" s="34"/>
      <c r="F29" s="34"/>
      <c r="G29" s="34"/>
    </row>
    <row r="30" spans="1:7" x14ac:dyDescent="0.25">
      <c r="A30" s="34"/>
      <c r="B30" s="34"/>
      <c r="C30" s="34"/>
      <c r="D30" s="34"/>
      <c r="F30" s="34"/>
      <c r="G30" s="34"/>
    </row>
    <row r="31" spans="1:7" x14ac:dyDescent="0.25">
      <c r="A31" s="34"/>
      <c r="B31" s="34"/>
      <c r="C31" s="34"/>
      <c r="D31" s="34"/>
      <c r="F31" s="34"/>
      <c r="G31" s="34"/>
    </row>
    <row r="32" spans="1:7" x14ac:dyDescent="0.25">
      <c r="A32" s="34"/>
      <c r="B32" s="34"/>
      <c r="C32" s="34"/>
      <c r="D32" s="34"/>
      <c r="F32" s="34"/>
      <c r="G32" s="34"/>
    </row>
    <row r="33" spans="1:7" x14ac:dyDescent="0.25">
      <c r="A33" s="34"/>
      <c r="B33" s="34"/>
      <c r="C33" s="34"/>
      <c r="D33" s="34"/>
      <c r="F33" s="34"/>
      <c r="G33" s="34"/>
    </row>
    <row r="34" spans="1:7" x14ac:dyDescent="0.25">
      <c r="A34" s="34"/>
      <c r="B34" s="34"/>
      <c r="C34" s="34"/>
      <c r="D34" s="34"/>
      <c r="F34" s="34"/>
      <c r="G34" s="34"/>
    </row>
    <row r="35" spans="1:7" x14ac:dyDescent="0.25">
      <c r="A35" s="34"/>
      <c r="B35" s="34"/>
      <c r="C35" s="34"/>
      <c r="D35" s="34"/>
      <c r="F35" s="34"/>
      <c r="G35" s="34"/>
    </row>
    <row r="36" spans="1:7" x14ac:dyDescent="0.25">
      <c r="A36" s="34"/>
      <c r="B36" s="34"/>
      <c r="C36" s="34"/>
      <c r="D36" s="34"/>
      <c r="F36" s="34"/>
      <c r="G36" s="34"/>
    </row>
    <row r="37" spans="1:7" x14ac:dyDescent="0.25">
      <c r="A37" s="34"/>
      <c r="B37" s="34"/>
      <c r="C37" s="34"/>
      <c r="D37" s="34"/>
      <c r="F37" s="34"/>
      <c r="G37" s="34"/>
    </row>
    <row r="38" spans="1:7" x14ac:dyDescent="0.25">
      <c r="A38" s="34"/>
      <c r="B38" s="34"/>
      <c r="C38" s="34"/>
      <c r="D38" s="34"/>
      <c r="F38" s="34"/>
      <c r="G38" s="34"/>
    </row>
    <row r="39" spans="1:7" x14ac:dyDescent="0.25">
      <c r="A39" s="34"/>
      <c r="B39" s="34"/>
      <c r="C39" s="34"/>
      <c r="D39" s="34"/>
      <c r="F39" s="34"/>
      <c r="G39" s="34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45" workbookViewId="0">
      <selection activeCell="B380" sqref="B38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and Vascular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e">
        <f>VLOOKUP(A282,[5]UKBuilding_List!$A$1:$D$476,3,FALSE)</f>
        <v>#N/A</v>
      </c>
      <c r="C282" s="1"/>
    </row>
    <row r="283" spans="1:3" x14ac:dyDescent="0.25">
      <c r="A283" s="2" t="str">
        <f>([4]UKBuilding_List!A283)</f>
        <v>0461</v>
      </c>
      <c r="B283" s="3" t="e">
        <f>VLOOKUP(A283,[5]UKBuilding_List!$A$1:$D$476,3,FALSE)</f>
        <v>#N/A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e">
        <f>VLOOKUP(A290,[5]UKBuilding_List!$A$1:$D$476,3,FALSE)</f>
        <v>#N/A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e">
        <f>VLOOKUP(A338,[5]UKBuilding_List!$A$1:$D$476,3,FALSE)</f>
        <v>#N/A</v>
      </c>
      <c r="C338" s="1"/>
    </row>
    <row r="339" spans="1:3" x14ac:dyDescent="0.25">
      <c r="A339" s="2" t="str">
        <f>([4]UKBuilding_List!A339)</f>
        <v>0648</v>
      </c>
      <c r="B339" s="3" t="e">
        <f>VLOOKUP(A339,[5]UKBuilding_List!$A$1:$D$476,3,FALSE)</f>
        <v>#N/A</v>
      </c>
      <c r="C339" s="1"/>
    </row>
    <row r="340" spans="1:3" x14ac:dyDescent="0.25">
      <c r="A340" s="2" t="str">
        <f>([4]UKBuilding_List!A340)</f>
        <v>0649</v>
      </c>
      <c r="B340" s="3" t="e">
        <f>VLOOKUP(A340,[5]UKBuilding_List!$A$1:$D$476,3,FALSE)</f>
        <v>#N/A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e">
        <f>VLOOKUP(A370,[5]UKBuilding_List!$A$1:$D$476,3,FALSE)</f>
        <v>#N/A</v>
      </c>
      <c r="C370" s="1"/>
    </row>
    <row r="371" spans="1:3" x14ac:dyDescent="0.25">
      <c r="A371" s="2" t="str">
        <f>([4]UKBuilding_List!A371)</f>
        <v>0684</v>
      </c>
      <c r="B371" s="3" t="e">
        <f>VLOOKUP(A371,[5]UKBuilding_List!$A$1:$D$476,3,FALSE)</f>
        <v>#N/A</v>
      </c>
      <c r="C371" s="1"/>
    </row>
    <row r="372" spans="1:3" x14ac:dyDescent="0.25">
      <c r="A372" s="2" t="str">
        <f>([4]UKBuilding_List!A372)</f>
        <v>0685</v>
      </c>
      <c r="B372" s="3" t="e">
        <f>VLOOKUP(A372,[5]UKBuilding_List!$A$1:$D$476,3,FALSE)</f>
        <v>#N/A</v>
      </c>
      <c r="C372" s="1"/>
    </row>
    <row r="373" spans="1:3" x14ac:dyDescent="0.25">
      <c r="A373" s="2" t="str">
        <f>([4]UKBuilding_List!A373)</f>
        <v>0686</v>
      </c>
      <c r="B373" s="3" t="e">
        <f>VLOOKUP(A373,[5]UKBuilding_List!$A$1:$D$476,3,FALSE)</f>
        <v>#N/A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2017-05-05T13:50:56Z</dcterms:modified>
</cp:coreProperties>
</file>