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Changes'!$A$1:$I$25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12" i="1"/>
  <c r="M21" i="1"/>
  <c r="M22" i="1"/>
  <c r="M23" i="1"/>
  <c r="M24" i="1"/>
  <c r="M25" i="1"/>
  <c r="M26" i="1"/>
  <c r="M29" i="1"/>
  <c r="M30" i="1"/>
  <c r="M31" i="1"/>
  <c r="J6" i="1"/>
  <c r="J12" i="1"/>
  <c r="J21" i="1"/>
  <c r="J22" i="1"/>
  <c r="J23" i="1"/>
  <c r="J24" i="1"/>
  <c r="J25" i="1"/>
  <c r="J26" i="1"/>
  <c r="J29" i="1"/>
  <c r="J30" i="1"/>
  <c r="J31" i="1"/>
  <c r="H34" i="1" l="1"/>
  <c r="G34" i="1"/>
  <c r="M34" i="1" l="1"/>
  <c r="K2" i="1" s="1"/>
  <c r="J34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<sst xmlns="http://schemas.openxmlformats.org/spreadsheetml/2006/main" count="204" uniqueCount="114">
  <si>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</si>
  <si>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</si>
  <si>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</si>
  <si>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</si>
  <si>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</si>
  <si>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</si>
  <si>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</si>
  <si>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</si>
  <si>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</si>
  <si>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</si>
  <si>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</si>
  <si>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</si>
  <si>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</si>
  <si>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</si>
  <si>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</si>
  <si>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</si>
  <si>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</si>
  <si>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</si>
  <si>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</si>
  <si>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</si>
  <si>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</si>
  <si>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</si>
  <si>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</si>
  <si>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</si>
  <si>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</si>
  <si>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</si>
  <si>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</si>
  <si>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</si>
  <si>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</si>
  <si>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</si>
  <si>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</si>
  <si>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</si>
  <si>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</si>
  <si>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</si>
  <si>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</si>
  <si>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</si>
  <si>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</si>
  <si>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</si>
  <si>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</si>
  <si>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</si>
  <si>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</si>
  <si>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</si>
  <si>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</si>
  <si>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</si>
  <si>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</si>
  <si>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</si>
  <si>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</si>
  <si>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</si>
  <si>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</si>
  <si>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</si>
  <si>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</si>
  <si>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</si>
  <si>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</si>
  <si>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</si>
  <si>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</si>
  <si>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</si>
  <si>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</si>
  <si>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</si>
  <si>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</si>
  <si>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</si>
  <si>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</si>
  <si>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</si>
  <si>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</si>
  <si>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</si>
  <si>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</si>
  <si>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</si>
  <si>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</si>
  <si>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</si>
  <si>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</si>
  <si>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</si>
  <si>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</si>
  <si>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</si>
  <si>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</si>
  <si>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</si>
  <si>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0456</t>
  </si>
  <si>
    <t>01</t>
  </si>
  <si>
    <t>New space created, room ID re-used</t>
  </si>
  <si>
    <t>LX-0456-01-1-0024</t>
  </si>
  <si>
    <t>W.T. YOUNG LIBRARY - Room 1-0024</t>
  </si>
  <si>
    <t>LX-0456-01-1-0025</t>
  </si>
  <si>
    <t>W.T. YOUNG LIBRARY - Room 1-0025</t>
  </si>
  <si>
    <t>LX-0456-01-1-0026</t>
  </si>
  <si>
    <t>W.T. YOUNG LIBRARY - Room 1-0026</t>
  </si>
  <si>
    <t>LX-0456-01-1-0026A</t>
  </si>
  <si>
    <t>W.T. YOUNG LIBRARY - Room 1-0026A</t>
  </si>
  <si>
    <t>LX-0456-01-1-0026B</t>
  </si>
  <si>
    <t>W.T. YOUNG LIBRARY - Room 1-0026B</t>
  </si>
  <si>
    <t>LX-0456-01-1-0027</t>
  </si>
  <si>
    <t>W.T. YOUNG LIBRARY - Room 1-0027</t>
  </si>
  <si>
    <t>LX-0456-01-1-0030</t>
  </si>
  <si>
    <t>W.T. YOUNG LIBRARY - Room 1-0030</t>
  </si>
  <si>
    <t>LX-0456-01-1-0030D</t>
  </si>
  <si>
    <t>W.T. YOUNG LIBRARY - Room 1-0030D</t>
  </si>
  <si>
    <t>LX-0456-01-1-0030E</t>
  </si>
  <si>
    <t>W.T. YOUNG LIBRARY - Room 1-0030E</t>
  </si>
  <si>
    <t>LX-0456-01-1-0030F</t>
  </si>
  <si>
    <t>W.T. YOUNG LIBRARY - Room 1-0030F</t>
  </si>
  <si>
    <t>1-0024</t>
  </si>
  <si>
    <t>1-0024A</t>
  </si>
  <si>
    <t>1-0025</t>
  </si>
  <si>
    <t>1-0026</t>
  </si>
  <si>
    <t>1-0026A</t>
  </si>
  <si>
    <t>1-0026B</t>
  </si>
  <si>
    <t>1-0027</t>
  </si>
  <si>
    <t>1-0030</t>
  </si>
  <si>
    <t>1-0030A</t>
  </si>
  <si>
    <t>1-0030B</t>
  </si>
  <si>
    <t>1-0030C</t>
  </si>
  <si>
    <t>1-0030D</t>
  </si>
  <si>
    <t>1-0030E</t>
  </si>
  <si>
    <t>1-0030F</t>
  </si>
  <si>
    <t>1-0031</t>
  </si>
  <si>
    <t>1-0033</t>
  </si>
  <si>
    <t>1-0033A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</si>
</sst>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21" fillId="0" borderId="0" xfId="42" applyNumberFormat="1" applyAlignment="1" applyProtection="1">
      <alignment horizontal="left"/>
      <protection locked="0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tabSelected="1" zoomScale="90" zoomScaleNormal="90" workbookViewId="0">
      <selection activeCell="C25" sqref="C25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69" t="s">
        <v>74</v>
      </c>
      <c r="C1" s="69"/>
      <c r="F1" s="18" t="s">
        <v>10</v>
      </c>
      <c r="G1" s="53">
        <v>42202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0" t="str">
        <f>VLOOKUP(B1,BuildingList!A:B,2,FALSE)</f>
        <v>W.T. Young Library</v>
      </c>
      <c r="C2" s="70"/>
      <c r="F2" s="24" t="s">
        <v>12</v>
      </c>
      <c r="G2" s="60" t="s">
        <v>62</v>
      </c>
      <c r="J2" s="15">
        <f>G34-J34</f>
        <v>7</v>
      </c>
      <c r="K2" s="15">
        <f>H34-M34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97</v>
      </c>
      <c r="B6" s="28" t="s">
        <v>75</v>
      </c>
      <c r="C6" s="11" t="s">
        <v>54</v>
      </c>
      <c r="D6" s="17" t="s">
        <v>5</v>
      </c>
      <c r="E6" s="37">
        <v>75</v>
      </c>
      <c r="F6" s="37">
        <v>0</v>
      </c>
      <c r="G6" s="34" t="s">
        <v>13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33" t="s">
        <v>98</v>
      </c>
      <c r="B7" s="28" t="s">
        <v>75</v>
      </c>
      <c r="C7" s="11" t="s">
        <v>22</v>
      </c>
      <c r="D7" s="17" t="s">
        <v>5</v>
      </c>
      <c r="E7" s="37">
        <v>80</v>
      </c>
      <c r="F7" s="37">
        <v>76</v>
      </c>
      <c r="G7" s="34" t="s">
        <v>3</v>
      </c>
      <c r="J7" s="10"/>
      <c r="K7" s="35"/>
      <c r="L7" s="10"/>
      <c r="M7" s="10"/>
      <c r="N7" s="35"/>
      <c r="O7" s="10"/>
    </row>
    <row r="8" spans="1:16" x14ac:dyDescent="0.3">
      <c r="A8" s="33" t="s">
        <v>99</v>
      </c>
      <c r="B8" s="28" t="s">
        <v>75</v>
      </c>
      <c r="C8" s="11" t="s">
        <v>54</v>
      </c>
      <c r="D8" s="17" t="s">
        <v>5</v>
      </c>
      <c r="E8" s="37">
        <v>672</v>
      </c>
      <c r="F8" s="37">
        <v>0</v>
      </c>
      <c r="G8" s="34" t="s">
        <v>13</v>
      </c>
      <c r="J8" s="10"/>
      <c r="K8" s="35"/>
      <c r="L8" s="10"/>
      <c r="M8" s="10"/>
      <c r="N8" s="35"/>
      <c r="O8" s="10"/>
    </row>
    <row r="9" spans="1:16" x14ac:dyDescent="0.3">
      <c r="A9" s="33" t="s">
        <v>100</v>
      </c>
      <c r="B9" s="28" t="s">
        <v>75</v>
      </c>
      <c r="C9" s="11" t="s">
        <v>54</v>
      </c>
      <c r="D9" s="17" t="s">
        <v>5</v>
      </c>
      <c r="E9" s="37">
        <v>257</v>
      </c>
      <c r="F9" s="37">
        <v>0</v>
      </c>
      <c r="G9" s="34" t="s">
        <v>13</v>
      </c>
      <c r="J9" s="10"/>
      <c r="K9" s="35"/>
      <c r="L9" s="10"/>
      <c r="M9" s="10"/>
      <c r="N9" s="35"/>
      <c r="O9" s="10"/>
    </row>
    <row r="10" spans="1:16" x14ac:dyDescent="0.3">
      <c r="A10" s="71" t="s">
        <v>101</v>
      </c>
      <c r="B10" s="28" t="s">
        <v>75</v>
      </c>
      <c r="C10" s="11" t="s">
        <v>54</v>
      </c>
      <c r="D10" s="17" t="s">
        <v>5</v>
      </c>
      <c r="E10" s="37">
        <v>384</v>
      </c>
      <c r="F10" s="37">
        <v>0</v>
      </c>
      <c r="G10" s="34" t="s">
        <v>13</v>
      </c>
      <c r="J10" s="10"/>
      <c r="K10" s="35"/>
      <c r="L10" s="10"/>
      <c r="M10" s="10"/>
      <c r="N10" s="35"/>
      <c r="O10" s="10"/>
    </row>
    <row r="11" spans="1:16" x14ac:dyDescent="0.3">
      <c r="A11" s="71" t="s">
        <v>102</v>
      </c>
      <c r="B11" s="28" t="s">
        <v>75</v>
      </c>
      <c r="C11" s="11" t="s">
        <v>54</v>
      </c>
      <c r="D11" s="17" t="s">
        <v>5</v>
      </c>
      <c r="E11" s="37">
        <v>252</v>
      </c>
      <c r="F11" s="37">
        <v>0</v>
      </c>
      <c r="G11" s="34" t="s">
        <v>13</v>
      </c>
      <c r="J11" s="10"/>
      <c r="K11" s="35"/>
      <c r="L11" s="10"/>
      <c r="M11" s="10"/>
      <c r="N11" s="35"/>
      <c r="O11" s="10"/>
    </row>
    <row r="12" spans="1:16" x14ac:dyDescent="0.3">
      <c r="A12" s="28" t="s">
        <v>103</v>
      </c>
      <c r="B12" s="28" t="s">
        <v>75</v>
      </c>
      <c r="C12" s="11" t="s">
        <v>54</v>
      </c>
      <c r="D12" s="17" t="s">
        <v>5</v>
      </c>
      <c r="E12" s="34">
        <v>131</v>
      </c>
      <c r="F12" s="34">
        <v>0</v>
      </c>
      <c r="G12" s="34" t="s">
        <v>13</v>
      </c>
      <c r="J12" s="10" t="str">
        <f>IF(G12="No Change","N/A",IF(G12="New Tag Required",Lookup!F:F,IF(G12="Remove Old Tag",Lookup!F:F,IF(G12="N/A","N/A",""))))</f>
        <v>N/A</v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6" x14ac:dyDescent="0.3">
      <c r="A13" s="71" t="s">
        <v>104</v>
      </c>
      <c r="B13" s="28" t="s">
        <v>75</v>
      </c>
      <c r="C13" s="11" t="s">
        <v>54</v>
      </c>
      <c r="D13" s="17" t="s">
        <v>5</v>
      </c>
      <c r="E13" s="34">
        <v>1444</v>
      </c>
      <c r="F13" s="34">
        <v>0</v>
      </c>
      <c r="G13" s="34" t="s">
        <v>13</v>
      </c>
      <c r="J13" s="10"/>
      <c r="K13" s="35"/>
      <c r="L13" s="10"/>
      <c r="M13" s="10"/>
      <c r="N13" s="35"/>
      <c r="O13" s="10"/>
    </row>
    <row r="14" spans="1:16" ht="28.8" x14ac:dyDescent="0.3">
      <c r="A14" s="71" t="s">
        <v>105</v>
      </c>
      <c r="B14" s="28" t="s">
        <v>75</v>
      </c>
      <c r="C14" s="11" t="s">
        <v>76</v>
      </c>
      <c r="D14" s="17" t="s">
        <v>5</v>
      </c>
      <c r="E14" s="34">
        <v>47</v>
      </c>
      <c r="F14" s="34">
        <v>311</v>
      </c>
      <c r="G14" s="34" t="s">
        <v>3</v>
      </c>
      <c r="J14" s="10"/>
      <c r="K14" s="35"/>
      <c r="L14" s="10"/>
      <c r="M14" s="10"/>
      <c r="N14" s="35"/>
      <c r="O14" s="10"/>
    </row>
    <row r="15" spans="1:16" ht="28.8" x14ac:dyDescent="0.3">
      <c r="A15" s="71" t="s">
        <v>106</v>
      </c>
      <c r="B15" s="28" t="s">
        <v>75</v>
      </c>
      <c r="C15" s="11" t="s">
        <v>76</v>
      </c>
      <c r="D15" s="17" t="s">
        <v>5</v>
      </c>
      <c r="E15" s="34">
        <v>186</v>
      </c>
      <c r="F15" s="34">
        <v>404</v>
      </c>
      <c r="G15" s="34" t="s">
        <v>3</v>
      </c>
      <c r="J15" s="10"/>
      <c r="K15" s="35"/>
      <c r="L15" s="10"/>
      <c r="M15" s="10"/>
      <c r="N15" s="35"/>
      <c r="O15" s="10"/>
    </row>
    <row r="16" spans="1:16" ht="28.8" x14ac:dyDescent="0.3">
      <c r="A16" s="71" t="s">
        <v>107</v>
      </c>
      <c r="B16" s="28" t="s">
        <v>75</v>
      </c>
      <c r="C16" s="11" t="s">
        <v>76</v>
      </c>
      <c r="D16" s="17" t="s">
        <v>5</v>
      </c>
      <c r="E16" s="34">
        <v>37</v>
      </c>
      <c r="F16" s="34">
        <v>3175</v>
      </c>
      <c r="G16" s="34" t="s">
        <v>3</v>
      </c>
      <c r="J16" s="10"/>
      <c r="K16" s="35"/>
      <c r="L16" s="10"/>
      <c r="M16" s="10"/>
      <c r="N16" s="35"/>
      <c r="O16" s="10"/>
    </row>
    <row r="17" spans="1:15" x14ac:dyDescent="0.3">
      <c r="A17" s="71" t="s">
        <v>108</v>
      </c>
      <c r="B17" s="28" t="s">
        <v>75</v>
      </c>
      <c r="C17" s="11" t="s">
        <v>54</v>
      </c>
      <c r="D17" s="17" t="s">
        <v>5</v>
      </c>
      <c r="E17" s="34">
        <v>22</v>
      </c>
      <c r="F17" s="34">
        <v>0</v>
      </c>
      <c r="G17" s="34" t="s">
        <v>13</v>
      </c>
      <c r="J17" s="10"/>
      <c r="K17" s="35"/>
      <c r="L17" s="10"/>
      <c r="M17" s="10"/>
      <c r="N17" s="35"/>
      <c r="O17" s="10"/>
    </row>
    <row r="18" spans="1:15" x14ac:dyDescent="0.3">
      <c r="A18" s="71" t="s">
        <v>109</v>
      </c>
      <c r="B18" s="28" t="s">
        <v>75</v>
      </c>
      <c r="C18" s="11" t="s">
        <v>54</v>
      </c>
      <c r="D18" s="17" t="s">
        <v>5</v>
      </c>
      <c r="E18" s="34">
        <v>6</v>
      </c>
      <c r="F18" s="34">
        <v>0</v>
      </c>
      <c r="G18" s="34" t="s">
        <v>13</v>
      </c>
      <c r="J18" s="10"/>
      <c r="K18" s="35"/>
      <c r="L18" s="10"/>
      <c r="M18" s="10"/>
      <c r="N18" s="35"/>
      <c r="O18" s="10"/>
    </row>
    <row r="19" spans="1:15" x14ac:dyDescent="0.3">
      <c r="A19" s="71" t="s">
        <v>110</v>
      </c>
      <c r="B19" s="28" t="s">
        <v>75</v>
      </c>
      <c r="C19" s="11" t="s">
        <v>54</v>
      </c>
      <c r="D19" s="17" t="s">
        <v>5</v>
      </c>
      <c r="E19" s="34">
        <v>6</v>
      </c>
      <c r="F19" s="34">
        <v>0</v>
      </c>
      <c r="G19" s="34" t="s">
        <v>13</v>
      </c>
      <c r="J19" s="10"/>
      <c r="K19" s="35"/>
      <c r="L19" s="10"/>
      <c r="M19" s="10"/>
      <c r="N19" s="35"/>
      <c r="O19" s="10"/>
    </row>
    <row r="20" spans="1:15" x14ac:dyDescent="0.3">
      <c r="A20" s="33" t="s">
        <v>111</v>
      </c>
      <c r="B20" s="28" t="s">
        <v>75</v>
      </c>
      <c r="C20" s="11" t="s">
        <v>22</v>
      </c>
      <c r="D20" s="17" t="s">
        <v>5</v>
      </c>
      <c r="E20" s="34">
        <v>2031</v>
      </c>
      <c r="F20" s="34">
        <v>2026</v>
      </c>
      <c r="G20" s="34" t="s">
        <v>3</v>
      </c>
      <c r="J20" s="10"/>
      <c r="K20" s="35"/>
      <c r="L20" s="10"/>
      <c r="M20" s="10"/>
      <c r="N20" s="35"/>
      <c r="O20" s="10"/>
    </row>
    <row r="21" spans="1:15" ht="28.8" x14ac:dyDescent="0.3">
      <c r="A21" s="71" t="s">
        <v>112</v>
      </c>
      <c r="B21" s="28" t="s">
        <v>75</v>
      </c>
      <c r="C21" s="11" t="s">
        <v>76</v>
      </c>
      <c r="D21" s="17" t="s">
        <v>5</v>
      </c>
      <c r="E21" s="34">
        <v>726</v>
      </c>
      <c r="F21" s="34">
        <v>511</v>
      </c>
      <c r="G21" s="34" t="s">
        <v>3</v>
      </c>
      <c r="J21" s="10">
        <f>IF(G21="No Change","N/A",IF(G21="New Tag Required",Lookup!F:F,IF(G21="Remove Old Tag",Lookup!F:F,IF(G21="N/A","N/A",""))))</f>
        <v>0</v>
      </c>
      <c r="K21" s="35"/>
      <c r="L21" s="10"/>
      <c r="M21" s="10" t="str">
        <f>IF(H21="No Change","N/A",IF(H21="New Tag Required",Lookup!F:F,IF(H21="Remove Old Sign",Lookup!F:F,IF(H21="N/A","N/A",""))))</f>
        <v/>
      </c>
      <c r="N21" s="35"/>
      <c r="O21" s="10"/>
    </row>
    <row r="22" spans="1:15" ht="28.8" x14ac:dyDescent="0.3">
      <c r="A22" s="71" t="s">
        <v>113</v>
      </c>
      <c r="B22" s="28" t="s">
        <v>75</v>
      </c>
      <c r="C22" s="11" t="s">
        <v>76</v>
      </c>
      <c r="D22" s="17" t="s">
        <v>5</v>
      </c>
      <c r="E22" s="34">
        <v>90</v>
      </c>
      <c r="F22" s="34">
        <v>103</v>
      </c>
      <c r="G22" s="34" t="s">
        <v>3</v>
      </c>
      <c r="J22" s="10">
        <f>IF(G22="No Change","N/A",IF(G22="New Tag Required",Lookup!F:F,IF(G22="Remove Old Tag",Lookup!F:F,IF(G22="N/A","N/A",""))))</f>
        <v>0</v>
      </c>
      <c r="K22" s="35"/>
      <c r="L22" s="10"/>
      <c r="M22" s="10" t="str">
        <f>IF(H22="No Change","N/A",IF(H22="New Tag Required",Lookup!F:F,IF(H22="Remove Old Sign",Lookup!F:F,IF(H22="N/A","N/A",""))))</f>
        <v/>
      </c>
      <c r="N22" s="35"/>
      <c r="O22" s="10"/>
    </row>
    <row r="23" spans="1:15" x14ac:dyDescent="0.3">
      <c r="A23" s="71"/>
      <c r="C23" s="11"/>
      <c r="E23" s="34"/>
      <c r="F23" s="34"/>
      <c r="G23" s="34"/>
      <c r="J23" s="10" t="str">
        <f>IF(G23="No Change","N/A",IF(G23="New Tag Required",Lookup!F:F,IF(G23="Remove Old Tag",Lookup!F:F,IF(G23="N/A","N/A",""))))</f>
        <v/>
      </c>
      <c r="K23" s="35"/>
      <c r="L23" s="10"/>
      <c r="M23" s="10" t="str">
        <f>IF(H23="No Change","N/A",IF(H23="New Tag Required",Lookup!F:F,IF(H23="Remove Old Sign",Lookup!F:F,IF(H23="N/A","N/A",""))))</f>
        <v/>
      </c>
      <c r="N23" s="35"/>
      <c r="O23" s="10"/>
    </row>
    <row r="24" spans="1:15" x14ac:dyDescent="0.3">
      <c r="A24" s="33"/>
      <c r="C24" s="11"/>
      <c r="E24" s="34"/>
      <c r="F24" s="34"/>
      <c r="G24" s="34"/>
      <c r="J24" s="10" t="str">
        <f>IF(G24="No Change","N/A",IF(G24="New Tag Required",Lookup!F:F,IF(G24="Remove Old Tag",Lookup!F:F,IF(G24="N/A","N/A",""))))</f>
        <v/>
      </c>
      <c r="K24" s="39"/>
      <c r="M24" s="10" t="str">
        <f>IF(H24="No Change","N/A",IF(H24="New Tag Required",Lookup!F:F,IF(H24="Remove Old Sign",Lookup!F:F,IF(H24="N/A","N/A",""))))</f>
        <v/>
      </c>
      <c r="N24" s="39"/>
    </row>
    <row r="25" spans="1:15" x14ac:dyDescent="0.3">
      <c r="A25" s="33"/>
      <c r="C25" s="11"/>
      <c r="E25" s="34"/>
      <c r="F25" s="34"/>
      <c r="G25" s="34"/>
      <c r="J25" s="10" t="str">
        <f>IF(G25="No Change","N/A",IF(G25="New Tag Required",Lookup!F:F,IF(G25="Remove Old Tag",Lookup!F:F,IF(G25="N/A","N/A",""))))</f>
        <v/>
      </c>
      <c r="K25" s="39"/>
      <c r="M25" s="10" t="str">
        <f>IF(H25="No Change","N/A",IF(H25="New Tag Required",Lookup!F:F,IF(H25="Remove Old Sign",Lookup!F:F,IF(H25="N/A","N/A",""))))</f>
        <v/>
      </c>
      <c r="N25" s="39"/>
    </row>
    <row r="26" spans="1:15" x14ac:dyDescent="0.3">
      <c r="A26" s="33"/>
      <c r="C26" s="11"/>
      <c r="E26" s="34"/>
      <c r="F26" s="34"/>
      <c r="G26" s="34"/>
      <c r="J26" s="10" t="str">
        <f>IF(G26="No Change","N/A",IF(G26="New Tag Required",Lookup!F:F,IF(G26="Remove Old Tag",Lookup!F:F,IF(G26="N/A","N/A",""))))</f>
        <v/>
      </c>
      <c r="K26" s="39"/>
      <c r="M26" s="10" t="str">
        <f>IF(H26="No Change","N/A",IF(H26="New Tag Required",Lookup!F:F,IF(H26="Remove Old Sign",Lookup!F:F,IF(H26="N/A","N/A",""))))</f>
        <v/>
      </c>
      <c r="N26" s="39"/>
    </row>
    <row r="27" spans="1:15" x14ac:dyDescent="0.3">
      <c r="A27" s="33"/>
      <c r="C27" s="11"/>
      <c r="E27" s="34"/>
      <c r="F27" s="34"/>
      <c r="G27" s="34"/>
      <c r="J27" s="10"/>
      <c r="K27" s="39"/>
      <c r="M27" s="10"/>
      <c r="N27" s="39"/>
    </row>
    <row r="28" spans="1:15" x14ac:dyDescent="0.3">
      <c r="A28" s="33"/>
      <c r="C28" s="11"/>
      <c r="E28" s="34"/>
      <c r="F28" s="34"/>
      <c r="G28" s="34"/>
      <c r="J28" s="10"/>
      <c r="K28" s="39"/>
      <c r="M28" s="10"/>
      <c r="N28" s="39"/>
    </row>
    <row r="29" spans="1:15" x14ac:dyDescent="0.3">
      <c r="A29" s="33"/>
      <c r="C29" s="11"/>
      <c r="E29" s="34"/>
      <c r="F29" s="34"/>
      <c r="G29" s="34"/>
      <c r="J29" s="10" t="str">
        <f>IF(G29="No Change","N/A",IF(G29="New Tag Required",Lookup!F:F,IF(G29="Remove Old Tag",Lookup!F:F,IF(G29="N/A","N/A",""))))</f>
        <v/>
      </c>
      <c r="K29" s="39"/>
      <c r="M29" s="10" t="str">
        <f>IF(H29="No Change","N/A",IF(H29="New Tag Required",Lookup!F:F,IF(H29="Remove Old Sign",Lookup!F:F,IF(H29="N/A","N/A",""))))</f>
        <v/>
      </c>
      <c r="N29" s="39"/>
    </row>
    <row r="30" spans="1:15" x14ac:dyDescent="0.3">
      <c r="A30" s="33"/>
      <c r="C30" s="11"/>
      <c r="E30" s="34"/>
      <c r="F30" s="34"/>
      <c r="G30" s="34"/>
      <c r="J30" s="10" t="str">
        <f>IF(G30="No Change","N/A",IF(G30="New Tag Required",Lookup!F:F,IF(G30="Remove Old Tag",Lookup!F:F,IF(G30="N/A","N/A",""))))</f>
        <v/>
      </c>
      <c r="K30" s="39"/>
      <c r="M30" s="10" t="str">
        <f>IF(H30="No Change","N/A",IF(H30="New Tag Required",Lookup!F:F,IF(H30="Remove Old Sign",Lookup!F:F,IF(H30="N/A","N/A",""))))</f>
        <v/>
      </c>
      <c r="N30" s="39"/>
    </row>
    <row r="31" spans="1:15" x14ac:dyDescent="0.3">
      <c r="A31" s="36"/>
      <c r="C31" s="11"/>
      <c r="E31" s="34"/>
      <c r="F31" s="34"/>
      <c r="G31" s="34"/>
      <c r="J31" s="10" t="str">
        <f>IF(G31="No Change","N/A",IF(G31="New Tag Required",Lookup!F:F,IF(G31="Remove Old Tag",Lookup!F:F,IF(G31="N/A","N/A",""))))</f>
        <v/>
      </c>
      <c r="K31" s="39"/>
      <c r="M31" s="10" t="str">
        <f>IF(H31="No Change","N/A",IF(H31="New Tag Required",Lookup!F:F,IF(H31="Remove Old Sign",Lookup!F:F,IF(H31="N/A","N/A",""))))</f>
        <v/>
      </c>
      <c r="N31" s="39"/>
    </row>
    <row r="32" spans="1:15" ht="15" thickBot="1" x14ac:dyDescent="0.35">
      <c r="A32" s="36"/>
      <c r="C32" s="11"/>
      <c r="E32" s="34"/>
      <c r="F32" s="34"/>
      <c r="G32" s="34"/>
      <c r="K32" s="39"/>
      <c r="N32" s="39"/>
    </row>
    <row r="33" spans="1:13" ht="43.2" x14ac:dyDescent="0.3">
      <c r="A33" s="36"/>
      <c r="C33" s="11"/>
      <c r="E33" s="34"/>
      <c r="F33" s="34"/>
      <c r="G33" s="40" t="s">
        <v>47</v>
      </c>
      <c r="H33" s="41" t="s">
        <v>48</v>
      </c>
      <c r="J33" s="42" t="s">
        <v>42</v>
      </c>
      <c r="K33" s="10"/>
      <c r="L33" s="10"/>
      <c r="M33" s="42" t="s">
        <v>43</v>
      </c>
    </row>
    <row r="34" spans="1:13" ht="15" thickBot="1" x14ac:dyDescent="0.35">
      <c r="A34" s="36"/>
      <c r="C34" s="11"/>
      <c r="E34" s="34"/>
      <c r="F34" s="34"/>
      <c r="G34" s="14">
        <f>COUNTIF(G6:G33,"New Tag Required")</f>
        <v>7</v>
      </c>
      <c r="H34" s="13">
        <f>COUNTIF(H6:H33,"New Sign Required")</f>
        <v>0</v>
      </c>
      <c r="J34" s="12">
        <f>COUNTIF(J6:J33,"Installed")</f>
        <v>0</v>
      </c>
      <c r="K34" s="10"/>
      <c r="L34" s="10"/>
      <c r="M34" s="12">
        <f>COUNTIF(M6:M33,"Installed")</f>
        <v>0</v>
      </c>
    </row>
    <row r="35" spans="1:13" x14ac:dyDescent="0.3">
      <c r="A35" s="36"/>
      <c r="C35" s="11"/>
      <c r="E35" s="34"/>
      <c r="F35" s="34"/>
      <c r="G35" s="34"/>
    </row>
    <row r="36" spans="1:13" x14ac:dyDescent="0.3">
      <c r="A36" s="36"/>
      <c r="C36" s="11"/>
      <c r="E36" s="34"/>
      <c r="F36" s="34"/>
      <c r="G36" s="34"/>
    </row>
    <row r="37" spans="1:13" x14ac:dyDescent="0.3">
      <c r="A37" s="36"/>
      <c r="C37" s="11"/>
      <c r="E37" s="34"/>
      <c r="F37" s="34"/>
      <c r="G37" s="34"/>
    </row>
    <row r="38" spans="1:13" x14ac:dyDescent="0.3">
      <c r="A38" s="36"/>
      <c r="C38" s="11"/>
      <c r="E38" s="34"/>
      <c r="F38" s="34"/>
      <c r="G38" s="34"/>
    </row>
    <row r="39" spans="1:13" x14ac:dyDescent="0.3">
      <c r="A39" s="36"/>
      <c r="C39" s="11"/>
      <c r="E39" s="34"/>
      <c r="F39" s="34"/>
      <c r="G39" s="34"/>
    </row>
    <row r="40" spans="1:13" x14ac:dyDescent="0.3">
      <c r="A40" s="36"/>
      <c r="C40" s="11"/>
      <c r="E40" s="34"/>
      <c r="F40" s="34"/>
      <c r="G40" s="34"/>
    </row>
    <row r="41" spans="1:13" x14ac:dyDescent="0.3">
      <c r="A41" s="36"/>
      <c r="C41" s="11"/>
      <c r="E41" s="34"/>
      <c r="F41" s="34"/>
      <c r="G41" s="34"/>
    </row>
    <row r="42" spans="1:13" x14ac:dyDescent="0.3">
      <c r="A42" s="43"/>
      <c r="C42" s="11"/>
      <c r="E42" s="34"/>
      <c r="F42" s="44"/>
      <c r="G42" s="34"/>
    </row>
    <row r="43" spans="1:13" x14ac:dyDescent="0.3">
      <c r="A43" s="43"/>
      <c r="C43" s="11"/>
      <c r="E43" s="34"/>
      <c r="F43" s="44"/>
      <c r="G43" s="34"/>
    </row>
    <row r="44" spans="1:13" x14ac:dyDescent="0.3">
      <c r="A44" s="43"/>
      <c r="C44" s="11"/>
      <c r="E44" s="34"/>
      <c r="F44" s="45"/>
      <c r="G44" s="34"/>
    </row>
    <row r="45" spans="1:13" x14ac:dyDescent="0.3">
      <c r="A45" s="36"/>
      <c r="C45" s="11"/>
      <c r="E45" s="34"/>
      <c r="F45" s="44"/>
      <c r="G45" s="34"/>
    </row>
    <row r="46" spans="1:13" x14ac:dyDescent="0.3">
      <c r="A46" s="36"/>
      <c r="C46" s="11"/>
      <c r="E46" s="34"/>
      <c r="F46" s="44"/>
      <c r="G46" s="34"/>
    </row>
    <row r="47" spans="1:13" x14ac:dyDescent="0.3">
      <c r="A47" s="46"/>
      <c r="C47" s="11"/>
      <c r="E47" s="34"/>
      <c r="F47" s="34"/>
      <c r="G47" s="34"/>
    </row>
    <row r="48" spans="1:13" x14ac:dyDescent="0.3">
      <c r="A48" s="46"/>
      <c r="C48" s="11"/>
      <c r="E48" s="34"/>
      <c r="F48" s="34"/>
      <c r="G48" s="34"/>
    </row>
    <row r="49" spans="1:7" x14ac:dyDescent="0.3">
      <c r="A49" s="46"/>
      <c r="C49" s="11"/>
      <c r="E49" s="34"/>
      <c r="F49" s="34"/>
      <c r="G49" s="34"/>
    </row>
    <row r="50" spans="1:7" x14ac:dyDescent="0.3">
      <c r="A50" s="46"/>
      <c r="C50" s="11"/>
      <c r="E50" s="34"/>
      <c r="F50" s="34"/>
      <c r="G50" s="34"/>
    </row>
    <row r="51" spans="1:7" x14ac:dyDescent="0.3">
      <c r="A51" s="47"/>
      <c r="C51" s="11"/>
      <c r="E51" s="34"/>
      <c r="F51" s="38"/>
      <c r="G51" s="34"/>
    </row>
    <row r="52" spans="1:7" x14ac:dyDescent="0.3">
      <c r="A52" s="46"/>
      <c r="C52" s="11"/>
      <c r="E52" s="34"/>
      <c r="F52" s="34"/>
      <c r="G52" s="34"/>
    </row>
    <row r="53" spans="1:7" x14ac:dyDescent="0.3">
      <c r="A53" s="46"/>
      <c r="C53" s="11"/>
      <c r="E53" s="34"/>
      <c r="F53" s="34"/>
      <c r="G53" s="34"/>
    </row>
    <row r="54" spans="1:7" x14ac:dyDescent="0.3">
      <c r="A54" s="36"/>
      <c r="C54" s="11"/>
      <c r="E54" s="34"/>
      <c r="F54" s="34"/>
      <c r="G54" s="34"/>
    </row>
    <row r="55" spans="1:7" x14ac:dyDescent="0.3">
      <c r="A55" s="36"/>
      <c r="C55" s="11"/>
    </row>
    <row r="56" spans="1:7" x14ac:dyDescent="0.3"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200" spans="3:3" x14ac:dyDescent="0.3">
      <c r="C200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9:G53 G12:G32">
    <cfRule type="containsText" dxfId="51" priority="136" operator="containsText" text="New Tag Required">
      <formula>NOT(ISERROR(SEARCH("New Tag Required",G12)))</formula>
    </cfRule>
  </conditionalFormatting>
  <conditionalFormatting sqref="D23:D99">
    <cfRule type="containsText" dxfId="50" priority="135" operator="containsText" text="Yes">
      <formula>NOT(ISERROR(SEARCH("Yes",D23)))</formula>
    </cfRule>
  </conditionalFormatting>
  <conditionalFormatting sqref="H39:H99 H200:H421 H12:H32">
    <cfRule type="containsText" dxfId="49" priority="123" operator="containsText" text="New Sign Required">
      <formula>NOT(ISERROR(SEARCH("New Sign Required",H12)))</formula>
    </cfRule>
  </conditionalFormatting>
  <conditionalFormatting sqref="G39:G99 G12:H32">
    <cfRule type="containsText" dxfId="48" priority="122" operator="containsText" text="Action Required">
      <formula>NOT(ISERROR(SEARCH("Action Required",G12)))</formula>
    </cfRule>
  </conditionalFormatting>
  <conditionalFormatting sqref="H39:H99">
    <cfRule type="containsText" dxfId="47" priority="121" operator="containsText" text="Action Required">
      <formula>NOT(ISERROR(SEARCH("Action Required",H39)))</formula>
    </cfRule>
  </conditionalFormatting>
  <conditionalFormatting sqref="G35:G38">
    <cfRule type="containsText" dxfId="46" priority="63" operator="containsText" text="New Tag Required">
      <formula>NOT(ISERROR(SEARCH("New Tag Required",G35)))</formula>
    </cfRule>
  </conditionalFormatting>
  <conditionalFormatting sqref="H35:H38">
    <cfRule type="containsText" dxfId="45" priority="61" operator="containsText" text="New Sign Required">
      <formula>NOT(ISERROR(SEARCH("New Sign Required",H35)))</formula>
    </cfRule>
  </conditionalFormatting>
  <conditionalFormatting sqref="G35:G38">
    <cfRule type="containsText" dxfId="44" priority="60" operator="containsText" text="Action Required">
      <formula>NOT(ISERROR(SEARCH("Action Required",G35)))</formula>
    </cfRule>
  </conditionalFormatting>
  <conditionalFormatting sqref="H35:H38">
    <cfRule type="containsText" dxfId="43" priority="59" operator="containsText" text="Action Required">
      <formula>NOT(ISERROR(SEARCH("Action Required",H35)))</formula>
    </cfRule>
  </conditionalFormatting>
  <conditionalFormatting sqref="D100:D199">
    <cfRule type="containsText" dxfId="42" priority="55" operator="containsText" text="Yes">
      <formula>NOT(ISERROR(SEARCH("Yes",D100)))</formula>
    </cfRule>
  </conditionalFormatting>
  <conditionalFormatting sqref="H100:H199">
    <cfRule type="containsText" dxfId="41" priority="54" operator="containsText" text="New Sign Required">
      <formula>NOT(ISERROR(SEARCH("New Sign Required",H100)))</formula>
    </cfRule>
  </conditionalFormatting>
  <conditionalFormatting sqref="G100:G199">
    <cfRule type="containsText" dxfId="40" priority="53" operator="containsText" text="Action Required">
      <formula>NOT(ISERROR(SEARCH("Action Required",G100)))</formula>
    </cfRule>
  </conditionalFormatting>
  <conditionalFormatting sqref="H100:H199">
    <cfRule type="containsText" dxfId="39" priority="52" operator="containsText" text="Action Required">
      <formula>NOT(ISERROR(SEARCH("Action Required",H100)))</formula>
    </cfRule>
  </conditionalFormatting>
  <conditionalFormatting sqref="D6:D22">
    <cfRule type="containsText" dxfId="38" priority="49" operator="containsText" text="Yes">
      <formula>NOT(ISERROR(SEARCH("Yes",D6)))</formula>
    </cfRule>
  </conditionalFormatting>
  <conditionalFormatting sqref="J2:N2">
    <cfRule type="cellIs" dxfId="37" priority="29" operator="notEqual">
      <formula>0</formula>
    </cfRule>
  </conditionalFormatting>
  <conditionalFormatting sqref="J6:J31">
    <cfRule type="cellIs" dxfId="36" priority="28" operator="equal">
      <formula>0</formula>
    </cfRule>
  </conditionalFormatting>
  <conditionalFormatting sqref="M6:M31">
    <cfRule type="cellIs" dxfId="35" priority="27" operator="equal">
      <formula>0</formula>
    </cfRule>
  </conditionalFormatting>
  <conditionalFormatting sqref="J6:J31 M6:M31">
    <cfRule type="cellIs" dxfId="34" priority="24" operator="equal">
      <formula>"In Progress"</formula>
    </cfRule>
    <cfRule type="cellIs" dxfId="33" priority="25" operator="equal">
      <formula>"Log Issues"</formula>
    </cfRule>
    <cfRule type="cellIs" dxfId="32" priority="26" operator="equal">
      <formula>"N/A"</formula>
    </cfRule>
  </conditionalFormatting>
  <conditionalFormatting sqref="K6:L23">
    <cfRule type="expression" dxfId="31" priority="23">
      <formula>$J6="Log Issues"</formula>
    </cfRule>
  </conditionalFormatting>
  <conditionalFormatting sqref="N6:N23">
    <cfRule type="expression" dxfId="30" priority="22">
      <formula>$M6="Log Issues"</formula>
    </cfRule>
  </conditionalFormatting>
  <conditionalFormatting sqref="G6:G11">
    <cfRule type="containsText" dxfId="29" priority="21" operator="containsText" text="New Tag Required">
      <formula>NOT(ISERROR(SEARCH("New Tag Required",G6)))</formula>
    </cfRule>
  </conditionalFormatting>
  <conditionalFormatting sqref="H6:H11">
    <cfRule type="containsText" dxfId="28" priority="20" operator="containsText" text="New Sign Required">
      <formula>NOT(ISERROR(SEARCH("New Sign Required",H6)))</formula>
    </cfRule>
  </conditionalFormatting>
  <conditionalFormatting sqref="G6:G11">
    <cfRule type="containsText" dxfId="27" priority="19" operator="containsText" text="Action Required">
      <formula>NOT(ISERROR(SEARCH("Action Required",G6)))</formula>
    </cfRule>
  </conditionalFormatting>
  <conditionalFormatting sqref="H6:H11">
    <cfRule type="containsText" dxfId="26" priority="18" operator="containsText" text="Action Required">
      <formula>NOT(ISERROR(SEARCH("Action Required",H6)))</formula>
    </cfRule>
  </conditionalFormatting>
  <conditionalFormatting sqref="H1:H1048576">
    <cfRule type="containsText" dxfId="25" priority="16" operator="containsText" text="Remove Old Sign">
      <formula>NOT(ISERROR(SEARCH("Remove Old Sign",H1)))</formula>
    </cfRule>
    <cfRule type="containsText" dxfId="24" priority="17" operator="containsText" text="Move Sign to New Location">
      <formula>NOT(ISERROR(SEARCH("Move Sign to New Location",H1)))</formula>
    </cfRule>
  </conditionalFormatting>
  <conditionalFormatting sqref="G3:G1048576">
    <cfRule type="containsText" dxfId="23" priority="15" operator="containsText" text="Remove Old Tag">
      <formula>NOT(ISERROR(SEARCH("Remove Old Tag",G3)))</formula>
    </cfRule>
  </conditionalFormatting>
  <conditionalFormatting sqref="G1:G2">
    <cfRule type="containsText" dxfId="22" priority="11" operator="containsText" text="Remove Old Tag">
      <formula>NOT(ISERROR(SEARCH("Remove Old Tag",G1)))</formula>
    </cfRule>
  </conditionalFormatting>
  <conditionalFormatting sqref="G12">
    <cfRule type="containsText" dxfId="21" priority="10" operator="containsText" text="New Tag Required">
      <formula>NOT(ISERROR(SEARCH("New Tag Required",G12)))</formula>
    </cfRule>
  </conditionalFormatting>
  <conditionalFormatting sqref="G12">
    <cfRule type="containsText" dxfId="20" priority="9" operator="containsText" text="Action Required">
      <formula>NOT(ISERROR(SEARCH("Action Required",G12)))</formula>
    </cfRule>
  </conditionalFormatting>
  <conditionalFormatting sqref="G13">
    <cfRule type="containsText" dxfId="19" priority="8" operator="containsText" text="New Tag Required">
      <formula>NOT(ISERROR(SEARCH("New Tag Required",G13)))</formula>
    </cfRule>
  </conditionalFormatting>
  <conditionalFormatting sqref="G13">
    <cfRule type="containsText" dxfId="18" priority="7" operator="containsText" text="Action Required">
      <formula>NOT(ISERROR(SEARCH("Action Required",G13)))</formula>
    </cfRule>
  </conditionalFormatting>
  <conditionalFormatting sqref="G17">
    <cfRule type="containsText" dxfId="17" priority="6" operator="containsText" text="New Tag Required">
      <formula>NOT(ISERROR(SEARCH("New Tag Required",G17)))</formula>
    </cfRule>
  </conditionalFormatting>
  <conditionalFormatting sqref="G17">
    <cfRule type="containsText" dxfId="16" priority="5" operator="containsText" text="Action Required">
      <formula>NOT(ISERROR(SEARCH("Action Required",G17)))</formula>
    </cfRule>
  </conditionalFormatting>
  <conditionalFormatting sqref="G18">
    <cfRule type="containsText" dxfId="15" priority="4" operator="containsText" text="New Tag Required">
      <formula>NOT(ISERROR(SEARCH("New Tag Required",G18)))</formula>
    </cfRule>
  </conditionalFormatting>
  <conditionalFormatting sqref="G18">
    <cfRule type="containsText" dxfId="14" priority="3" operator="containsText" text="Action Required">
      <formula>NOT(ISERROR(SEARCH("Action Required",G18)))</formula>
    </cfRule>
  </conditionalFormatting>
  <conditionalFormatting sqref="G19">
    <cfRule type="containsText" dxfId="13" priority="2" operator="containsText" text="New Tag Required">
      <formula>NOT(ISERROR(SEARCH("New Tag Required",G19)))</formula>
    </cfRule>
  </conditionalFormatting>
  <conditionalFormatting sqref="G19">
    <cfRule type="containsText" dxfId="12" priority="1" operator="containsText" text="Action Required">
      <formula>NOT(ISERROR(SEARCH("Action Required",G19)))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H35:H199 H32</xm:sqref>
        </x14:dataValidation>
        <x14:dataValidation type="list" allowBlank="1" showInputMessage="1" showErrorMessage="1">
          <x14:formula1>
            <xm:f>Lookup!$A$1:$A$4</xm:f>
          </x14:formula1>
          <xm:sqref>G35:G199 G32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O6:O23</xm:sqref>
        </x14:dataValidation>
        <x14:dataValidation type="list" allowBlank="1" showInputMessage="1">
          <x14:formula1>
            <xm:f>Lookup!$E$1:$E$18</xm:f>
          </x14:formula1>
          <xm:sqref>C6:C199</xm:sqref>
        </x14:dataValidation>
        <x14:dataValidation type="list" allowBlank="1" showInputMessage="1" showErrorMessage="1">
          <x14:formula1>
            <xm:f>Lookup!$A$1:$A$8</xm:f>
          </x14:formula1>
          <xm:sqref>G6:G31</xm:sqref>
        </x14:dataValidation>
        <x14:dataValidation type="list" allowBlank="1" showInputMessage="1" showErrorMessage="1">
          <x14:formula1>
            <xm:f>Lookup!$D$1:$D$10</xm:f>
          </x14:formula1>
          <xm:sqref>H6:H31</xm:sqref>
        </x14:dataValidation>
        <x14:dataValidation type="list" allowBlank="1" showInputMessage="1" showErrorMessage="1">
          <x14:formula1>
            <xm:f>Lookup!$F$1:$F$7</xm:f>
          </x14:formula1>
          <xm:sqref>J6:J31</xm:sqref>
        </x14:dataValidation>
        <x14:dataValidation type="list" allowBlank="1" showInputMessage="1" showErrorMessage="1">
          <x14:formula1>
            <xm:f>Lookup!$F$1:$F$8</xm:f>
          </x14:formula1>
          <xm:sqref>M6:M31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18" sqref="B18"/>
    </sheetView>
  </sheetViews>
  <sheetFormatPr defaultColWidth="9.109375" defaultRowHeight="14.4" x14ac:dyDescent="0.3"/>
  <cols>
    <col min="1" max="1" width="22.44140625" style="61" bestFit="1" customWidth="1"/>
    <col min="2" max="2" width="37.6640625" style="61" customWidth="1"/>
    <col min="3" max="3" width="24" style="54" customWidth="1"/>
    <col min="4" max="4" width="14.33203125" style="54" bestFit="1" customWidth="1"/>
    <col min="5" max="5" width="13.6640625" style="54" customWidth="1"/>
    <col min="6" max="6" width="13.33203125" style="54" bestFit="1" customWidth="1"/>
    <col min="7" max="8" width="18.5546875" style="54" customWidth="1"/>
    <col min="9" max="10" width="26.88671875" style="55" customWidth="1"/>
    <col min="11" max="16384" width="9.109375" style="54"/>
  </cols>
  <sheetData>
    <row r="1" spans="1:10" x14ac:dyDescent="0.3">
      <c r="A1" s="50" t="s">
        <v>7</v>
      </c>
      <c r="B1" s="51" t="str">
        <f>'KD Changes'!B1:C1</f>
        <v>0456</v>
      </c>
      <c r="C1" s="52"/>
      <c r="D1" s="18" t="s">
        <v>10</v>
      </c>
      <c r="E1" s="53">
        <f>'KD Changes'!G1</f>
        <v>42202</v>
      </c>
    </row>
    <row r="2" spans="1:10" x14ac:dyDescent="0.3">
      <c r="A2" s="56" t="s">
        <v>8</v>
      </c>
      <c r="B2" s="57" t="str">
        <f>VLOOKUP(B1,[1]BuildingList!A:B,2,FALSE)</f>
        <v>W.T. Young Library</v>
      </c>
      <c r="C2" s="58"/>
      <c r="D2" s="59" t="s">
        <v>12</v>
      </c>
      <c r="E2" s="60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72" t="s">
        <v>77</v>
      </c>
      <c r="B6" s="73" t="s">
        <v>78</v>
      </c>
      <c r="C6" s="54" t="s">
        <v>70</v>
      </c>
      <c r="G6" s="32"/>
      <c r="H6" s="32"/>
      <c r="I6" s="54"/>
      <c r="J6" s="54"/>
    </row>
    <row r="7" spans="1:10" x14ac:dyDescent="0.3">
      <c r="A7" s="72" t="s">
        <v>79</v>
      </c>
      <c r="B7" s="73" t="s">
        <v>80</v>
      </c>
      <c r="C7" s="54" t="s">
        <v>70</v>
      </c>
      <c r="G7" s="32"/>
      <c r="H7" s="32"/>
      <c r="I7" s="54"/>
      <c r="J7" s="54"/>
    </row>
    <row r="8" spans="1:10" ht="15" customHeight="1" x14ac:dyDescent="0.3">
      <c r="A8" s="72" t="s">
        <v>81</v>
      </c>
      <c r="B8" s="73" t="s">
        <v>82</v>
      </c>
      <c r="C8" s="54" t="s">
        <v>70</v>
      </c>
      <c r="G8" s="32"/>
      <c r="H8" s="32"/>
      <c r="I8" s="54"/>
      <c r="J8" s="54"/>
    </row>
    <row r="9" spans="1:10" x14ac:dyDescent="0.3">
      <c r="A9" s="72" t="s">
        <v>83</v>
      </c>
      <c r="B9" s="73" t="s">
        <v>84</v>
      </c>
      <c r="C9" s="54" t="s">
        <v>70</v>
      </c>
      <c r="G9" s="32"/>
      <c r="H9" s="32"/>
      <c r="I9" s="54"/>
      <c r="J9" s="54"/>
    </row>
    <row r="10" spans="1:10" x14ac:dyDescent="0.3">
      <c r="A10" s="72" t="s">
        <v>85</v>
      </c>
      <c r="B10" s="73" t="s">
        <v>86</v>
      </c>
      <c r="C10" s="54" t="s">
        <v>70</v>
      </c>
      <c r="F10" s="63"/>
      <c r="G10" s="32"/>
      <c r="H10" s="32"/>
    </row>
    <row r="11" spans="1:10" x14ac:dyDescent="0.3">
      <c r="A11" s="72" t="s">
        <v>87</v>
      </c>
      <c r="B11" s="73" t="s">
        <v>88</v>
      </c>
      <c r="C11" s="54" t="s">
        <v>70</v>
      </c>
      <c r="F11" s="63"/>
      <c r="G11" s="32"/>
      <c r="H11" s="32"/>
    </row>
    <row r="12" spans="1:10" x14ac:dyDescent="0.3">
      <c r="A12" s="72" t="s">
        <v>89</v>
      </c>
      <c r="B12" s="73" t="s">
        <v>90</v>
      </c>
      <c r="C12" s="54" t="s">
        <v>70</v>
      </c>
      <c r="F12" s="63"/>
      <c r="G12" s="32"/>
      <c r="H12" s="32"/>
    </row>
    <row r="13" spans="1:10" x14ac:dyDescent="0.3">
      <c r="A13" s="72" t="s">
        <v>91</v>
      </c>
      <c r="B13" s="73" t="s">
        <v>92</v>
      </c>
      <c r="C13" s="54" t="s">
        <v>70</v>
      </c>
      <c r="F13" s="63"/>
      <c r="G13" s="32"/>
      <c r="H13" s="32"/>
    </row>
    <row r="14" spans="1:10" x14ac:dyDescent="0.3">
      <c r="A14" s="72" t="s">
        <v>93</v>
      </c>
      <c r="B14" s="73" t="s">
        <v>94</v>
      </c>
      <c r="C14" s="54" t="s">
        <v>70</v>
      </c>
      <c r="F14" s="63"/>
      <c r="G14" s="32"/>
      <c r="H14" s="32"/>
    </row>
    <row r="15" spans="1:10" x14ac:dyDescent="0.3">
      <c r="A15" s="72" t="s">
        <v>95</v>
      </c>
      <c r="B15" s="73" t="s">
        <v>96</v>
      </c>
      <c r="C15" s="54" t="s">
        <v>70</v>
      </c>
      <c r="F15" s="63"/>
      <c r="G15" s="32"/>
      <c r="H15" s="32"/>
    </row>
    <row r="16" spans="1:10" x14ac:dyDescent="0.3">
      <c r="A16" s="54"/>
      <c r="B16" s="55"/>
      <c r="F16" s="63"/>
      <c r="G16" s="32"/>
      <c r="H16" s="32"/>
    </row>
    <row r="17" spans="1:8" x14ac:dyDescent="0.3">
      <c r="A17" s="54"/>
      <c r="B17" s="54"/>
      <c r="F17" s="63"/>
      <c r="G17" s="32"/>
      <c r="H17" s="32"/>
    </row>
    <row r="18" spans="1:8" x14ac:dyDescent="0.3">
      <c r="A18" s="54"/>
      <c r="B18" s="54"/>
      <c r="F18" s="63"/>
      <c r="G18" s="32"/>
      <c r="H18" s="32"/>
    </row>
    <row r="19" spans="1:8" x14ac:dyDescent="0.3">
      <c r="A19" s="54"/>
      <c r="B19" s="54"/>
      <c r="F19" s="63"/>
      <c r="G19" s="32"/>
      <c r="H19" s="32"/>
    </row>
    <row r="20" spans="1:8" x14ac:dyDescent="0.3">
      <c r="A20" s="54"/>
      <c r="B20" s="54"/>
      <c r="F20" s="63"/>
      <c r="G20" s="32"/>
      <c r="H20" s="32"/>
    </row>
    <row r="21" spans="1:8" x14ac:dyDescent="0.3">
      <c r="A21" s="54"/>
      <c r="B21" s="54"/>
      <c r="F21" s="64"/>
      <c r="G21" s="32"/>
      <c r="H21" s="32"/>
    </row>
    <row r="22" spans="1:8" x14ac:dyDescent="0.3">
      <c r="A22" s="54"/>
      <c r="B22" s="54"/>
      <c r="F22" s="63"/>
      <c r="G22" s="32"/>
      <c r="H22" s="32"/>
    </row>
    <row r="23" spans="1:8" x14ac:dyDescent="0.3">
      <c r="A23" s="54"/>
      <c r="B23" s="54"/>
      <c r="F23" s="63"/>
      <c r="G23" s="32"/>
      <c r="H23" s="32"/>
    </row>
    <row r="24" spans="1:8" x14ac:dyDescent="0.3">
      <c r="A24" s="54"/>
      <c r="B24" s="54"/>
      <c r="F24" s="63"/>
      <c r="G24" s="32"/>
      <c r="H24" s="32"/>
    </row>
    <row r="25" spans="1:8" x14ac:dyDescent="0.3">
      <c r="A25" s="54"/>
      <c r="B25" s="54"/>
      <c r="F25" s="63"/>
      <c r="G25" s="32"/>
      <c r="H25" s="32"/>
    </row>
    <row r="26" spans="1:8" x14ac:dyDescent="0.3">
      <c r="A26" s="54"/>
      <c r="B26" s="54"/>
      <c r="F26" s="63"/>
      <c r="G26" s="32"/>
      <c r="H26" s="32"/>
    </row>
    <row r="27" spans="1:8" x14ac:dyDescent="0.3">
      <c r="A27" s="54"/>
      <c r="B27" s="54"/>
      <c r="F27" s="63"/>
      <c r="G27" s="32"/>
      <c r="H27" s="32"/>
    </row>
    <row r="28" spans="1:8" x14ac:dyDescent="0.3">
      <c r="A28" s="54"/>
      <c r="B28" s="54"/>
      <c r="F28" s="63"/>
      <c r="G28" s="32"/>
      <c r="H28" s="32"/>
    </row>
    <row r="29" spans="1:8" x14ac:dyDescent="0.3">
      <c r="A29" s="54"/>
      <c r="B29" s="54"/>
      <c r="F29" s="63"/>
      <c r="G29" s="32"/>
      <c r="H29" s="32"/>
    </row>
    <row r="30" spans="1:8" x14ac:dyDescent="0.3">
      <c r="A30" s="54"/>
      <c r="B30" s="54"/>
      <c r="F30" s="63"/>
      <c r="G30" s="32"/>
      <c r="H30" s="32"/>
    </row>
    <row r="31" spans="1:8" x14ac:dyDescent="0.3">
      <c r="A31" s="62"/>
      <c r="E31" s="63"/>
      <c r="F31" s="63"/>
      <c r="G31" s="32"/>
      <c r="H31" s="32"/>
    </row>
    <row r="32" spans="1:8" x14ac:dyDescent="0.3">
      <c r="A32" s="62"/>
      <c r="E32" s="63"/>
      <c r="F32" s="63"/>
      <c r="G32" s="32"/>
      <c r="H32" s="32"/>
    </row>
    <row r="33" spans="1:8" x14ac:dyDescent="0.3">
      <c r="A33" s="62"/>
      <c r="E33" s="63"/>
      <c r="F33" s="63"/>
      <c r="G33" s="32"/>
      <c r="H33" s="32"/>
    </row>
    <row r="34" spans="1:8" x14ac:dyDescent="0.3">
      <c r="A34" s="62"/>
      <c r="E34" s="63"/>
      <c r="F34" s="63"/>
      <c r="G34" s="32"/>
      <c r="H34" s="32"/>
    </row>
    <row r="35" spans="1:8" x14ac:dyDescent="0.3">
      <c r="A35" s="62"/>
      <c r="E35" s="63"/>
      <c r="F35" s="63"/>
      <c r="G35" s="32"/>
      <c r="H35" s="32"/>
    </row>
    <row r="36" spans="1:8" x14ac:dyDescent="0.3">
      <c r="A36" s="62"/>
      <c r="E36" s="63"/>
      <c r="F36" s="63"/>
      <c r="G36" s="32"/>
      <c r="H36" s="32"/>
    </row>
    <row r="37" spans="1:8" x14ac:dyDescent="0.3">
      <c r="A37" s="62"/>
      <c r="E37" s="63"/>
      <c r="F37" s="63"/>
      <c r="G37" s="32"/>
      <c r="H37" s="32"/>
    </row>
    <row r="38" spans="1:8" x14ac:dyDescent="0.3">
      <c r="A38" s="62"/>
      <c r="E38" s="63"/>
      <c r="F38" s="63"/>
      <c r="G38" s="32"/>
      <c r="H38" s="32"/>
    </row>
    <row r="39" spans="1:8" x14ac:dyDescent="0.3">
      <c r="A39" s="62"/>
      <c r="E39" s="63"/>
      <c r="F39" s="63"/>
      <c r="G39" s="63"/>
    </row>
    <row r="40" spans="1:8" x14ac:dyDescent="0.3">
      <c r="A40" s="62"/>
      <c r="E40" s="63"/>
      <c r="F40" s="63"/>
      <c r="G40" s="63"/>
    </row>
    <row r="41" spans="1:8" x14ac:dyDescent="0.3">
      <c r="A41" s="65"/>
      <c r="E41" s="63"/>
      <c r="F41" s="66"/>
      <c r="G41" s="63"/>
    </row>
    <row r="42" spans="1:8" x14ac:dyDescent="0.3">
      <c r="A42" s="65"/>
      <c r="E42" s="63"/>
      <c r="F42" s="66"/>
      <c r="G42" s="63"/>
    </row>
    <row r="43" spans="1:8" x14ac:dyDescent="0.3">
      <c r="A43" s="65"/>
      <c r="E43" s="63"/>
      <c r="F43" s="67"/>
      <c r="G43" s="63"/>
    </row>
    <row r="44" spans="1:8" x14ac:dyDescent="0.3">
      <c r="A44" s="62"/>
      <c r="E44" s="63"/>
      <c r="F44" s="66"/>
      <c r="G44" s="63"/>
    </row>
    <row r="45" spans="1:8" x14ac:dyDescent="0.3">
      <c r="A45" s="62"/>
      <c r="E45" s="63"/>
      <c r="F45" s="66"/>
      <c r="G45" s="63"/>
    </row>
    <row r="46" spans="1:8" x14ac:dyDescent="0.3">
      <c r="A46" s="68"/>
      <c r="E46" s="63"/>
      <c r="F46" s="63"/>
      <c r="G46" s="63"/>
    </row>
    <row r="47" spans="1:8" x14ac:dyDescent="0.3">
      <c r="A47" s="68"/>
      <c r="E47" s="63"/>
      <c r="F47" s="63"/>
      <c r="G47" s="63"/>
    </row>
    <row r="48" spans="1:8" x14ac:dyDescent="0.3">
      <c r="A48" s="68"/>
      <c r="E48" s="63"/>
      <c r="F48" s="63"/>
      <c r="G48" s="63"/>
    </row>
    <row r="49" spans="1:7" x14ac:dyDescent="0.3">
      <c r="A49" s="68"/>
      <c r="E49" s="63"/>
      <c r="F49" s="63"/>
      <c r="G49" s="63"/>
    </row>
    <row r="50" spans="1:7" x14ac:dyDescent="0.3">
      <c r="A50" s="68"/>
      <c r="C50" s="55"/>
      <c r="E50" s="63"/>
      <c r="F50" s="64"/>
      <c r="G50" s="63"/>
    </row>
    <row r="51" spans="1:7" x14ac:dyDescent="0.3">
      <c r="A51" s="68"/>
      <c r="C51" s="55"/>
      <c r="E51" s="63"/>
      <c r="F51" s="63"/>
      <c r="G51" s="63"/>
    </row>
    <row r="52" spans="1:7" x14ac:dyDescent="0.3">
      <c r="A52" s="68"/>
      <c r="C52" s="55"/>
      <c r="E52" s="63"/>
      <c r="F52" s="63"/>
      <c r="G52" s="63"/>
    </row>
    <row r="53" spans="1:7" x14ac:dyDescent="0.3">
      <c r="A53" s="62"/>
      <c r="C53" s="55"/>
      <c r="E53" s="63"/>
      <c r="F53" s="63"/>
      <c r="G53" s="63"/>
    </row>
    <row r="54" spans="1:7" x14ac:dyDescent="0.3">
      <c r="A54" s="62"/>
      <c r="C54" s="55"/>
    </row>
    <row r="55" spans="1:7" x14ac:dyDescent="0.3">
      <c r="C55" s="55"/>
    </row>
    <row r="56" spans="1:7" x14ac:dyDescent="0.3">
      <c r="C56" s="55"/>
    </row>
    <row r="57" spans="1:7" x14ac:dyDescent="0.3">
      <c r="C57" s="55"/>
    </row>
    <row r="58" spans="1:7" x14ac:dyDescent="0.3">
      <c r="C58" s="55"/>
    </row>
    <row r="59" spans="1:7" x14ac:dyDescent="0.3">
      <c r="C59" s="55"/>
    </row>
    <row r="60" spans="1:7" x14ac:dyDescent="0.3">
      <c r="C60" s="55"/>
    </row>
    <row r="61" spans="1:7" x14ac:dyDescent="0.3">
      <c r="C61" s="55"/>
    </row>
    <row r="62" spans="1:7" x14ac:dyDescent="0.3">
      <c r="C62" s="55"/>
    </row>
    <row r="63" spans="1:7" x14ac:dyDescent="0.3">
      <c r="C63" s="55"/>
    </row>
    <row r="64" spans="1:7" x14ac:dyDescent="0.3">
      <c r="C64" s="55"/>
    </row>
    <row r="65" spans="3:3" x14ac:dyDescent="0.3">
      <c r="C65" s="55"/>
    </row>
    <row r="66" spans="3:3" x14ac:dyDescent="0.3">
      <c r="C66" s="55"/>
    </row>
    <row r="67" spans="3:3" x14ac:dyDescent="0.3">
      <c r="C67" s="55"/>
    </row>
    <row r="68" spans="3:3" x14ac:dyDescent="0.3">
      <c r="C68" s="55"/>
    </row>
    <row r="69" spans="3:3" x14ac:dyDescent="0.3">
      <c r="C69" s="55"/>
    </row>
    <row r="70" spans="3:3" x14ac:dyDescent="0.3">
      <c r="C70" s="55"/>
    </row>
    <row r="71" spans="3:3" x14ac:dyDescent="0.3">
      <c r="C71" s="55"/>
    </row>
    <row r="72" spans="3:3" x14ac:dyDescent="0.3">
      <c r="C72" s="55"/>
    </row>
    <row r="73" spans="3:3" x14ac:dyDescent="0.3">
      <c r="C73" s="55"/>
    </row>
    <row r="74" spans="3:3" x14ac:dyDescent="0.3">
      <c r="C74" s="55"/>
    </row>
    <row r="75" spans="3:3" x14ac:dyDescent="0.3">
      <c r="C75" s="55"/>
    </row>
    <row r="76" spans="3:3" x14ac:dyDescent="0.3">
      <c r="C76" s="55"/>
    </row>
    <row r="77" spans="3:3" x14ac:dyDescent="0.3">
      <c r="C77" s="55"/>
    </row>
    <row r="78" spans="3:3" x14ac:dyDescent="0.3">
      <c r="C78" s="55"/>
    </row>
    <row r="79" spans="3:3" x14ac:dyDescent="0.3">
      <c r="C79" s="55"/>
    </row>
    <row r="80" spans="3:3" x14ac:dyDescent="0.3">
      <c r="C80" s="55"/>
    </row>
    <row r="81" spans="3:3" x14ac:dyDescent="0.3">
      <c r="C81" s="55"/>
    </row>
    <row r="82" spans="3:3" x14ac:dyDescent="0.3">
      <c r="C82" s="55"/>
    </row>
    <row r="199" spans="3:3" x14ac:dyDescent="0.3">
      <c r="C199" s="54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49" t="s">
        <v>50</v>
      </c>
    </row>
    <row r="10" spans="1:7" s="1" customFormat="1" x14ac:dyDescent="0.3">
      <c r="E10" s="49" t="s">
        <v>33</v>
      </c>
    </row>
    <row r="11" spans="1:7" x14ac:dyDescent="0.3">
      <c r="E11" s="49" t="s">
        <v>20</v>
      </c>
    </row>
    <row r="12" spans="1:7" x14ac:dyDescent="0.3">
      <c r="E12" s="49" t="s">
        <v>24</v>
      </c>
    </row>
    <row r="13" spans="1:7" x14ac:dyDescent="0.3">
      <c r="E13" s="49" t="s">
        <v>53</v>
      </c>
    </row>
    <row r="14" spans="1:7" x14ac:dyDescent="0.3">
      <c r="E14" s="49" t="s">
        <v>51</v>
      </c>
    </row>
    <row r="15" spans="1:7" x14ac:dyDescent="0.3">
      <c r="E15" s="49" t="s">
        <v>22</v>
      </c>
    </row>
    <row r="16" spans="1:7" x14ac:dyDescent="0.3">
      <c r="E16" s="49" t="s">
        <v>26</v>
      </c>
    </row>
    <row r="17" spans="1:7" x14ac:dyDescent="0.3">
      <c r="E17" s="49" t="s">
        <v>23</v>
      </c>
    </row>
    <row r="18" spans="1:7" x14ac:dyDescent="0.3">
      <c r="E18" s="49" t="s">
        <v>25</v>
      </c>
    </row>
    <row r="19" spans="1:7" x14ac:dyDescent="0.3">
      <c r="E19" s="7"/>
    </row>
    <row r="20" spans="1:7" x14ac:dyDescent="0.3">
      <c r="A20" s="48"/>
      <c r="B20" s="48"/>
      <c r="C20" s="48"/>
      <c r="D20" s="48"/>
      <c r="F20" s="48"/>
      <c r="G20" s="48"/>
    </row>
    <row r="21" spans="1:7" x14ac:dyDescent="0.3">
      <c r="A21" s="48"/>
      <c r="B21" s="48"/>
      <c r="C21" s="48"/>
      <c r="D21" s="48"/>
      <c r="F21" s="48"/>
      <c r="G21" s="48"/>
    </row>
    <row r="22" spans="1:7" x14ac:dyDescent="0.3">
      <c r="A22" s="48"/>
      <c r="B22" s="48"/>
      <c r="C22" s="48"/>
      <c r="D22" s="48"/>
      <c r="F22" s="48"/>
      <c r="G22" s="48"/>
    </row>
    <row r="23" spans="1:7" x14ac:dyDescent="0.3">
      <c r="A23" s="48"/>
      <c r="B23" s="48"/>
      <c r="C23" s="48"/>
      <c r="D23" s="48"/>
      <c r="F23" s="48"/>
      <c r="G23" s="48"/>
    </row>
    <row r="24" spans="1:7" x14ac:dyDescent="0.3">
      <c r="A24" s="48"/>
      <c r="B24" s="48"/>
      <c r="C24" s="48"/>
      <c r="D24" s="48"/>
      <c r="F24" s="48"/>
      <c r="G24" s="48"/>
    </row>
    <row r="25" spans="1:7" x14ac:dyDescent="0.3">
      <c r="A25" s="48"/>
      <c r="B25" s="48"/>
      <c r="C25" s="48"/>
      <c r="D25" s="48"/>
      <c r="F25" s="48"/>
      <c r="G25" s="48"/>
    </row>
    <row r="26" spans="1:7" x14ac:dyDescent="0.3">
      <c r="A26" s="48"/>
      <c r="B26" s="48"/>
      <c r="C26" s="48"/>
      <c r="D26" s="48"/>
      <c r="F26" s="48"/>
      <c r="G26" s="48"/>
    </row>
    <row r="27" spans="1:7" x14ac:dyDescent="0.3">
      <c r="A27" s="48"/>
      <c r="B27" s="48"/>
      <c r="C27" s="48"/>
      <c r="D27" s="48"/>
      <c r="F27" s="48"/>
      <c r="G27" s="48"/>
    </row>
    <row r="28" spans="1:7" x14ac:dyDescent="0.3">
      <c r="A28" s="48"/>
      <c r="B28" s="48"/>
      <c r="C28" s="48"/>
      <c r="D28" s="48"/>
      <c r="F28" s="48"/>
      <c r="G28" s="48"/>
    </row>
    <row r="29" spans="1:7" x14ac:dyDescent="0.3">
      <c r="A29" s="48"/>
      <c r="B29" s="48"/>
      <c r="C29" s="48"/>
      <c r="D29" s="48"/>
      <c r="F29" s="48"/>
      <c r="G29" s="48"/>
    </row>
    <row r="30" spans="1:7" x14ac:dyDescent="0.3">
      <c r="A30" s="48"/>
      <c r="B30" s="48"/>
      <c r="C30" s="48"/>
      <c r="D30" s="48"/>
      <c r="F30" s="48"/>
      <c r="G30" s="48"/>
    </row>
    <row r="31" spans="1:7" x14ac:dyDescent="0.3">
      <c r="A31" s="48"/>
      <c r="B31" s="48"/>
      <c r="C31" s="48"/>
      <c r="D31" s="48"/>
      <c r="F31" s="48"/>
      <c r="G31" s="48"/>
    </row>
    <row r="32" spans="1:7" x14ac:dyDescent="0.3">
      <c r="A32" s="48"/>
      <c r="B32" s="48"/>
      <c r="C32" s="48"/>
      <c r="D32" s="48"/>
      <c r="F32" s="48"/>
      <c r="G32" s="48"/>
    </row>
    <row r="33" spans="1:7" x14ac:dyDescent="0.3">
      <c r="A33" s="48"/>
      <c r="B33" s="48"/>
      <c r="C33" s="48"/>
      <c r="D33" s="48"/>
      <c r="F33" s="48"/>
      <c r="G33" s="48"/>
    </row>
    <row r="34" spans="1:7" x14ac:dyDescent="0.3">
      <c r="A34" s="48"/>
      <c r="B34" s="48"/>
      <c r="C34" s="48"/>
      <c r="D34" s="48"/>
      <c r="F34" s="48"/>
      <c r="G34" s="48"/>
    </row>
    <row r="35" spans="1:7" x14ac:dyDescent="0.3">
      <c r="A35" s="48"/>
      <c r="B35" s="48"/>
      <c r="C35" s="48"/>
      <c r="D35" s="48"/>
      <c r="F35" s="48"/>
      <c r="G35" s="48"/>
    </row>
    <row r="36" spans="1:7" x14ac:dyDescent="0.3">
      <c r="A36" s="48"/>
      <c r="B36" s="48"/>
      <c r="C36" s="48"/>
      <c r="D36" s="48"/>
      <c r="F36" s="48"/>
      <c r="G36" s="48"/>
    </row>
    <row r="37" spans="1:7" x14ac:dyDescent="0.3">
      <c r="A37" s="48"/>
      <c r="B37" s="48"/>
      <c r="C37" s="48"/>
      <c r="D37" s="48"/>
      <c r="F37" s="48"/>
      <c r="G37" s="48"/>
    </row>
    <row r="38" spans="1:7" x14ac:dyDescent="0.3">
      <c r="A38" s="48"/>
      <c r="B38" s="48"/>
      <c r="C38" s="48"/>
      <c r="D38" s="48"/>
      <c r="F38" s="48"/>
      <c r="G38" s="48"/>
    </row>
    <row r="39" spans="1:7" x14ac:dyDescent="0.3">
      <c r="A39" s="48"/>
      <c r="B39" s="48"/>
      <c r="C39" s="48"/>
      <c r="D39" s="48"/>
      <c r="F39" s="48"/>
      <c r="G39" s="4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2015-07-17T20:17:28Z</dcterms:modified>
</cp:coreProperties>
</file>