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Changes'!$A$1:$I$44</definedName>
    <definedName name="_xlnm.Print_Area" localSheetId="1">'SAP Changes'!$A$1:$I$29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M6" i="1" l="1"/>
  <c r="M40" i="1"/>
  <c r="M41" i="1"/>
  <c r="M48" i="1"/>
  <c r="M49" i="1"/>
  <c r="M50" i="1"/>
  <c r="J6" i="1"/>
  <c r="J40" i="1"/>
  <c r="J41" i="1"/>
  <c r="J48" i="1"/>
  <c r="J49" i="1"/>
  <c r="J50" i="1"/>
  <c r="H53" i="1" l="1"/>
  <c r="G53" i="1"/>
  <c r="M53" i="1" l="1"/>
  <c r="K2" i="1" s="1"/>
  <c r="J53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<sst xmlns="http://schemas.openxmlformats.org/spreadsheetml/2006/main" count="431" uniqueCount="192">
  <si>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</si>
  <si>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</si>
  <si>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</si>
  <si>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</si>
  <si>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</si>
  <si>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</si>
  <si>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</si>
  <si>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</si>
  <si>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</si>
  <si>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</si>
  <si>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</si>
  <si>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</si>
  <si>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</si>
  <si>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</si>
  <si>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</si>
  <si>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</si>
  <si>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</si>
  <si>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</si>
  <si>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</si>
  <si>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</si>
  <si>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</si>
  <si>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</si>
  <si>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</si>
  <si>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</si>
  <si>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</si>
  <si>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</si>
  <si>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</si>
  <si>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</si>
  <si>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</si>
  <si>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</si>
  <si>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</si>
  <si>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</si>
  <si>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</si>
  <si>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</si>
  <si>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</si>
  <si>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</si>
  <si>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</si>
  <si>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</si>
  <si>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</si>
  <si>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</si>
  <si>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</si>
  <si>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</si>
  <si>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</si>
  <si>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</si>
  <si>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</si>
  <si>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</si>
  <si>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</si>
  <si>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</si>
  <si>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</si>
  <si>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</si>
  <si>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</si>
  <si>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</si>
  <si>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</si>
  <si>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</si>
  <si>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</si>
  <si>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</si>
  <si>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</si>
  <si>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</si>
  <si>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</si>
  <si>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</si>
  <si>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</si>
  <si>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</si>
  <si>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</si>
  <si>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</si>
  <si>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</si>
  <si>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</si>
  <si>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</si>
  <si>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</si>
  <si>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</si>
  <si>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</si>
  <si>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</si>
  <si>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</si>
  <si>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</si>
  <si>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</si>
  <si>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0427</t>
  </si>
  <si>
    <t>0101</t>
  </si>
  <si>
    <t>0101A</t>
  </si>
  <si>
    <t>0101B</t>
  </si>
  <si>
    <t>0101D</t>
  </si>
  <si>
    <t>0102</t>
  </si>
  <si>
    <t>0103</t>
  </si>
  <si>
    <t>0104</t>
  </si>
  <si>
    <t>0105</t>
  </si>
  <si>
    <t>0105A</t>
  </si>
  <si>
    <t>0106</t>
  </si>
  <si>
    <t>0107</t>
  </si>
  <si>
    <t>0107A</t>
  </si>
  <si>
    <t>0108</t>
  </si>
  <si>
    <t>0109</t>
  </si>
  <si>
    <t>0110</t>
  </si>
  <si>
    <t>0110A</t>
  </si>
  <si>
    <t>0110B</t>
  </si>
  <si>
    <t>0110C</t>
  </si>
  <si>
    <t>0110D</t>
  </si>
  <si>
    <t>0110E</t>
  </si>
  <si>
    <t>0110F</t>
  </si>
  <si>
    <t>0110G</t>
  </si>
  <si>
    <t>0111</t>
  </si>
  <si>
    <t>0112</t>
  </si>
  <si>
    <t>0113</t>
  </si>
  <si>
    <t>0114</t>
  </si>
  <si>
    <t>0115</t>
  </si>
  <si>
    <t>0116</t>
  </si>
  <si>
    <t>0117</t>
  </si>
  <si>
    <t>0118</t>
  </si>
  <si>
    <t>01CA</t>
  </si>
  <si>
    <t>01CB</t>
  </si>
  <si>
    <t>01VA</t>
  </si>
  <si>
    <t>XA0100</t>
  </si>
  <si>
    <t>XA0101</t>
  </si>
  <si>
    <t>XA0102</t>
  </si>
  <si>
    <t>01</t>
  </si>
  <si>
    <t>UK-0427-01-0101</t>
  </si>
  <si>
    <t>UK-0427-01-0101A</t>
  </si>
  <si>
    <t>UK-0427-01-0101B</t>
  </si>
  <si>
    <t>UK-0427-01-0101D</t>
  </si>
  <si>
    <t>UK-0427-01-0102</t>
  </si>
  <si>
    <t>UK-0427-01-0103</t>
  </si>
  <si>
    <t>UK-0427-01-0104</t>
  </si>
  <si>
    <t>UK-0427-01-0105</t>
  </si>
  <si>
    <t>UK-0427-01-0105A</t>
  </si>
  <si>
    <t>UK-0427-01-0106</t>
  </si>
  <si>
    <t>UK-0427-01-0107</t>
  </si>
  <si>
    <t>UK-0427-01-0107A</t>
  </si>
  <si>
    <t>UK-0427-01-0108</t>
  </si>
  <si>
    <t>UK-0427-01-0109</t>
  </si>
  <si>
    <t>UK-0427-01-0110</t>
  </si>
  <si>
    <t>UK-0427-01-0110A</t>
  </si>
  <si>
    <t>UK-0427-01-0110B</t>
  </si>
  <si>
    <t>UK-0427-01-0110C</t>
  </si>
  <si>
    <t>UK-0427-01-0110D</t>
  </si>
  <si>
    <t>UK-0427-01-0110E</t>
  </si>
  <si>
    <t>UK-0427-01-0110F</t>
  </si>
  <si>
    <t>UK-0427-01-0110G</t>
  </si>
  <si>
    <t>UK-0427-01-0111</t>
  </si>
  <si>
    <t>UK-0427-01-0112</t>
  </si>
  <si>
    <t>UK-0427-01-0113</t>
  </si>
  <si>
    <t>UK-0427-01-0114</t>
  </si>
  <si>
    <t>UK-0427-01-0115</t>
  </si>
  <si>
    <t>UK-0427-01-0116</t>
  </si>
  <si>
    <t>UK-0427-01-0117</t>
  </si>
  <si>
    <t>UK-0427-01-0118</t>
  </si>
  <si>
    <t>UK-0427-01-01CA</t>
  </si>
  <si>
    <t>UK-0427-01-01CB</t>
  </si>
  <si>
    <t>UK-0427-01-01VA</t>
  </si>
  <si>
    <t>UK-0427-01-XA0100</t>
  </si>
  <si>
    <t>UK-0427-01-XA0101</t>
  </si>
  <si>
    <t>UK-0427-01-XA0102</t>
  </si>
  <si>
    <t>UK-0427-01-XG0100</t>
  </si>
  <si>
    <t>UK-0427-01-XJ0100</t>
  </si>
  <si>
    <t>Bowman's Den 1st Flr Rm 101</t>
  </si>
  <si>
    <t>Bowman's Den 1st Flr Rm 101A</t>
  </si>
  <si>
    <t>Bowman's Den 1st Flr Rm 101B</t>
  </si>
  <si>
    <t>Bowman's Den 1st Flr Rm 101D</t>
  </si>
  <si>
    <t>Bowman's Den 1st Flr Rm 102</t>
  </si>
  <si>
    <t>Bowman's Den 1st Flr Rm 103</t>
  </si>
  <si>
    <t>Bowman's Den 1st Flr Rm 104</t>
  </si>
  <si>
    <t>Bowman's Den 1st Flr Rm 105</t>
  </si>
  <si>
    <t>Bowman's Den 1st Flr Rm 105A</t>
  </si>
  <si>
    <t>Bowman's Den 1st Flr Rm 106</t>
  </si>
  <si>
    <t>Bowman's Den 1st Flr Rm 107</t>
  </si>
  <si>
    <t>Bowman's Den 1st Flr Rm 107A</t>
  </si>
  <si>
    <t>Bowman's Den 1st Flr Rm 108</t>
  </si>
  <si>
    <t>Bowman's Den 1st Flr Rm 109</t>
  </si>
  <si>
    <t>Bowman's Den 1st Flr Rm 110</t>
  </si>
  <si>
    <t>Bowman's Den 1st Flr Rm 110A</t>
  </si>
  <si>
    <t>Bowman's Den 1st Flr Rm 110B</t>
  </si>
  <si>
    <t>Bowman's Den 1st Flr Rm 110C</t>
  </si>
  <si>
    <t>Bowman's Den 1st Flr Rm 110D</t>
  </si>
  <si>
    <t>Bowman's Den 1st Flr Rm 110E</t>
  </si>
  <si>
    <t>Bowman's Den 1st Flr Rm 110F</t>
  </si>
  <si>
    <t>Bowman's Den 1st Flr Rm 110G</t>
  </si>
  <si>
    <t>Bowman's Den 1st Flr Rm 111</t>
  </si>
  <si>
    <t>Bowman's Den 1st Flr Rm 112</t>
  </si>
  <si>
    <t>Bowman's Den 1st Flr Rm 113</t>
  </si>
  <si>
    <t>Bowman's Den 1st Flr Rm 114</t>
  </si>
  <si>
    <t>Bowman's Den 1st Flr Rm 115</t>
  </si>
  <si>
    <t>Bowman's Den 1st Flr Rm 116</t>
  </si>
  <si>
    <t>Bowman's Den 1st Flr Rm 117</t>
  </si>
  <si>
    <t>Bowman's Den 1st Flr Rm 118</t>
  </si>
  <si>
    <t>Bowman's Den 1st Flr Rm 1CA</t>
  </si>
  <si>
    <t>Bowman's Den 1st Flr Rm 1CB</t>
  </si>
  <si>
    <t>Bowman's Den 1st Flr Rm 1VA</t>
  </si>
  <si>
    <t>Bowman's Den Ext 100 1st Flr</t>
  </si>
  <si>
    <t>Bowman's Den Ext 101 1st Flr</t>
  </si>
  <si>
    <t>Bowman's Den Ext 102 1st Flr</t>
  </si>
  <si>
    <t>Restroom</t>
  </si>
  <si>
    <t>Corridor</t>
  </si>
  <si>
    <t>Open Seating</t>
  </si>
  <si>
    <t>Bowmen's Den</t>
  </si>
  <si>
    <t>UK-0427-01</t>
  </si>
  <si>
    <t>Bowman's Den 1st Flr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</si>
</sst>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1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9"/>
  <sheetViews>
    <sheetView tabSelected="1" zoomScale="90" zoomScaleNormal="90" workbookViewId="0">
      <selection activeCell="I7" sqref="I7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69" t="s">
        <v>74</v>
      </c>
      <c r="C1" s="69"/>
      <c r="F1" s="18" t="s">
        <v>10</v>
      </c>
      <c r="G1" s="53">
        <v>42208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0" t="str">
        <f>VLOOKUP(B1,BuildingList!A:B,2,FALSE)</f>
        <v>Bowman's Den</v>
      </c>
      <c r="C2" s="70"/>
      <c r="F2" s="24" t="s">
        <v>12</v>
      </c>
      <c r="G2" s="60" t="s">
        <v>59</v>
      </c>
      <c r="J2" s="15">
        <f>G53-J53</f>
        <v>36</v>
      </c>
      <c r="K2" s="15">
        <f>H53-M53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68" t="s">
        <v>75</v>
      </c>
      <c r="B6" s="68" t="s">
        <v>111</v>
      </c>
      <c r="C6" s="11" t="s">
        <v>52</v>
      </c>
      <c r="D6" s="17" t="s">
        <v>5</v>
      </c>
      <c r="E6" s="36">
        <v>0</v>
      </c>
      <c r="F6" s="36">
        <v>598</v>
      </c>
      <c r="G6" s="33" t="s">
        <v>3</v>
      </c>
      <c r="H6" s="17" t="s">
        <v>13</v>
      </c>
      <c r="J6" s="10">
        <f>IF(G6="No Change","N/A",IF(G6="New Tag Required",Lookup!F:F,IF(G6="Remove Old Tag",Lookup!F:F,IF(G6="N/A","N/A",""))))</f>
        <v>0</v>
      </c>
      <c r="K6" s="34"/>
      <c r="L6" s="10"/>
      <c r="M6" s="10" t="str">
        <f>IF(H6="No Change","N/A",IF(H6="New Tag Required",Lookup!F:F,IF(H6="Remove Old Sign",Lookup!F:F,IF(H6="N/A","N/A",""))))</f>
        <v>N/A</v>
      </c>
      <c r="N6" s="34"/>
      <c r="O6" s="10"/>
    </row>
    <row r="7" spans="1:16" x14ac:dyDescent="0.3">
      <c r="A7" s="68" t="s">
        <v>76</v>
      </c>
      <c r="B7" s="68" t="s">
        <v>111</v>
      </c>
      <c r="C7" s="11" t="s">
        <v>52</v>
      </c>
      <c r="D7" s="17" t="s">
        <v>5</v>
      </c>
      <c r="E7" s="36">
        <v>0</v>
      </c>
      <c r="F7" s="36">
        <v>243</v>
      </c>
      <c r="G7" s="33" t="s">
        <v>3</v>
      </c>
      <c r="H7" s="17" t="s">
        <v>13</v>
      </c>
      <c r="J7" s="10"/>
      <c r="K7" s="34"/>
      <c r="L7" s="10"/>
      <c r="M7" s="10"/>
      <c r="N7" s="34"/>
      <c r="O7" s="10"/>
    </row>
    <row r="8" spans="1:16" x14ac:dyDescent="0.3">
      <c r="A8" s="68" t="s">
        <v>77</v>
      </c>
      <c r="B8" s="68" t="s">
        <v>111</v>
      </c>
      <c r="C8" s="11" t="s">
        <v>52</v>
      </c>
      <c r="D8" s="17" t="s">
        <v>5</v>
      </c>
      <c r="E8" s="36">
        <v>0</v>
      </c>
      <c r="F8" s="36">
        <v>82</v>
      </c>
      <c r="G8" s="33" t="s">
        <v>3</v>
      </c>
      <c r="H8" s="17" t="s">
        <v>13</v>
      </c>
      <c r="J8" s="10"/>
      <c r="K8" s="34"/>
      <c r="L8" s="10"/>
      <c r="M8" s="10"/>
      <c r="N8" s="34"/>
      <c r="O8" s="10"/>
    </row>
    <row r="9" spans="1:16" x14ac:dyDescent="0.3">
      <c r="A9" s="68" t="s">
        <v>78</v>
      </c>
      <c r="B9" s="68" t="s">
        <v>111</v>
      </c>
      <c r="C9" s="11" t="s">
        <v>52</v>
      </c>
      <c r="D9" s="17" t="s">
        <v>5</v>
      </c>
      <c r="E9" s="36">
        <v>0</v>
      </c>
      <c r="F9" s="36">
        <v>139</v>
      </c>
      <c r="G9" s="33" t="s">
        <v>3</v>
      </c>
      <c r="H9" s="17" t="s">
        <v>13</v>
      </c>
      <c r="J9" s="10"/>
      <c r="K9" s="34"/>
      <c r="L9" s="10"/>
      <c r="M9" s="10"/>
      <c r="N9" s="34"/>
      <c r="O9" s="10"/>
    </row>
    <row r="10" spans="1:16" x14ac:dyDescent="0.3">
      <c r="A10" s="68" t="s">
        <v>79</v>
      </c>
      <c r="B10" s="68" t="s">
        <v>111</v>
      </c>
      <c r="C10" s="11" t="s">
        <v>52</v>
      </c>
      <c r="D10" s="17" t="s">
        <v>5</v>
      </c>
      <c r="E10" s="36">
        <v>0</v>
      </c>
      <c r="F10" s="36">
        <v>17</v>
      </c>
      <c r="G10" s="33" t="s">
        <v>3</v>
      </c>
      <c r="H10" s="17" t="s">
        <v>13</v>
      </c>
      <c r="J10" s="10"/>
      <c r="K10" s="34"/>
      <c r="L10" s="10"/>
      <c r="M10" s="10"/>
      <c r="N10" s="34"/>
      <c r="O10" s="10"/>
    </row>
    <row r="11" spans="1:16" x14ac:dyDescent="0.3">
      <c r="A11" s="68" t="s">
        <v>80</v>
      </c>
      <c r="B11" s="68" t="s">
        <v>111</v>
      </c>
      <c r="C11" s="11" t="s">
        <v>52</v>
      </c>
      <c r="D11" s="17" t="s">
        <v>5</v>
      </c>
      <c r="E11" s="36">
        <v>0</v>
      </c>
      <c r="F11" s="36">
        <v>255</v>
      </c>
      <c r="G11" s="33" t="s">
        <v>3</v>
      </c>
      <c r="H11" s="17" t="s">
        <v>13</v>
      </c>
      <c r="I11" s="11" t="s">
        <v>186</v>
      </c>
      <c r="J11" s="10"/>
      <c r="K11" s="34"/>
      <c r="L11" s="10"/>
      <c r="M11" s="10"/>
      <c r="N11" s="34"/>
      <c r="O11" s="10"/>
    </row>
    <row r="12" spans="1:16" x14ac:dyDescent="0.3">
      <c r="A12" s="68" t="s">
        <v>81</v>
      </c>
      <c r="B12" s="68" t="s">
        <v>111</v>
      </c>
      <c r="C12" s="11" t="s">
        <v>52</v>
      </c>
      <c r="D12" s="17" t="s">
        <v>5</v>
      </c>
      <c r="E12" s="36">
        <v>0</v>
      </c>
      <c r="F12" s="36">
        <v>231</v>
      </c>
      <c r="G12" s="33" t="s">
        <v>3</v>
      </c>
      <c r="H12" s="17" t="s">
        <v>13</v>
      </c>
      <c r="I12" s="11" t="s">
        <v>186</v>
      </c>
      <c r="J12" s="10"/>
      <c r="K12" s="34"/>
      <c r="L12" s="10"/>
      <c r="M12" s="10"/>
      <c r="N12" s="34"/>
      <c r="O12" s="10"/>
    </row>
    <row r="13" spans="1:16" x14ac:dyDescent="0.3">
      <c r="A13" s="68" t="s">
        <v>82</v>
      </c>
      <c r="B13" s="68" t="s">
        <v>111</v>
      </c>
      <c r="C13" s="11" t="s">
        <v>52</v>
      </c>
      <c r="D13" s="17" t="s">
        <v>5</v>
      </c>
      <c r="E13" s="36">
        <v>0</v>
      </c>
      <c r="F13" s="36">
        <v>557</v>
      </c>
      <c r="G13" s="33" t="s">
        <v>3</v>
      </c>
      <c r="H13" s="17" t="s">
        <v>13</v>
      </c>
      <c r="J13" s="10"/>
      <c r="K13" s="34"/>
      <c r="L13" s="10"/>
      <c r="M13" s="10"/>
      <c r="N13" s="34"/>
      <c r="O13" s="10"/>
    </row>
    <row r="14" spans="1:16" x14ac:dyDescent="0.3">
      <c r="A14" s="68" t="s">
        <v>83</v>
      </c>
      <c r="B14" s="68" t="s">
        <v>111</v>
      </c>
      <c r="C14" s="11" t="s">
        <v>52</v>
      </c>
      <c r="D14" s="17" t="s">
        <v>5</v>
      </c>
      <c r="E14" s="36">
        <v>0</v>
      </c>
      <c r="F14" s="36">
        <v>32</v>
      </c>
      <c r="G14" s="33" t="s">
        <v>3</v>
      </c>
      <c r="H14" s="17" t="s">
        <v>13</v>
      </c>
      <c r="J14" s="10"/>
      <c r="K14" s="34"/>
      <c r="L14" s="10"/>
      <c r="M14" s="10"/>
      <c r="N14" s="34"/>
      <c r="O14" s="10"/>
    </row>
    <row r="15" spans="1:16" x14ac:dyDescent="0.3">
      <c r="A15" s="68" t="s">
        <v>84</v>
      </c>
      <c r="B15" s="68" t="s">
        <v>111</v>
      </c>
      <c r="C15" s="11" t="s">
        <v>52</v>
      </c>
      <c r="D15" s="17" t="s">
        <v>5</v>
      </c>
      <c r="E15" s="36">
        <v>0</v>
      </c>
      <c r="F15" s="36">
        <v>179</v>
      </c>
      <c r="G15" s="33" t="s">
        <v>3</v>
      </c>
      <c r="H15" s="17" t="s">
        <v>13</v>
      </c>
      <c r="J15" s="10"/>
      <c r="K15" s="34"/>
      <c r="L15" s="10"/>
      <c r="M15" s="10"/>
      <c r="N15" s="34"/>
      <c r="O15" s="10"/>
    </row>
    <row r="16" spans="1:16" x14ac:dyDescent="0.3">
      <c r="A16" s="68" t="s">
        <v>85</v>
      </c>
      <c r="B16" s="68" t="s">
        <v>111</v>
      </c>
      <c r="C16" s="11" t="s">
        <v>52</v>
      </c>
      <c r="D16" s="17" t="s">
        <v>5</v>
      </c>
      <c r="E16" s="36">
        <v>0</v>
      </c>
      <c r="F16" s="36">
        <v>300</v>
      </c>
      <c r="G16" s="33" t="s">
        <v>3</v>
      </c>
      <c r="H16" s="17" t="s">
        <v>13</v>
      </c>
      <c r="J16" s="10"/>
      <c r="K16" s="34"/>
      <c r="L16" s="10"/>
      <c r="M16" s="10"/>
      <c r="N16" s="34"/>
      <c r="O16" s="10"/>
    </row>
    <row r="17" spans="1:15" x14ac:dyDescent="0.3">
      <c r="A17" s="68" t="s">
        <v>86</v>
      </c>
      <c r="B17" s="68" t="s">
        <v>111</v>
      </c>
      <c r="C17" s="11" t="s">
        <v>52</v>
      </c>
      <c r="D17" s="17" t="s">
        <v>5</v>
      </c>
      <c r="E17" s="36">
        <v>0</v>
      </c>
      <c r="F17" s="36">
        <v>17</v>
      </c>
      <c r="G17" s="33" t="s">
        <v>3</v>
      </c>
      <c r="H17" s="17" t="s">
        <v>13</v>
      </c>
      <c r="J17" s="10"/>
      <c r="K17" s="34"/>
      <c r="L17" s="10"/>
      <c r="M17" s="10"/>
      <c r="N17" s="34"/>
      <c r="O17" s="10"/>
    </row>
    <row r="18" spans="1:15" x14ac:dyDescent="0.3">
      <c r="A18" s="68" t="s">
        <v>87</v>
      </c>
      <c r="B18" s="68" t="s">
        <v>111</v>
      </c>
      <c r="C18" s="11" t="s">
        <v>52</v>
      </c>
      <c r="D18" s="17" t="s">
        <v>5</v>
      </c>
      <c r="E18" s="36">
        <v>0</v>
      </c>
      <c r="F18" s="36">
        <v>386</v>
      </c>
      <c r="G18" s="33" t="s">
        <v>3</v>
      </c>
      <c r="H18" s="17" t="s">
        <v>13</v>
      </c>
      <c r="I18" s="11" t="s">
        <v>187</v>
      </c>
      <c r="J18" s="10"/>
      <c r="K18" s="34"/>
      <c r="L18" s="10"/>
      <c r="M18" s="10"/>
      <c r="N18" s="34"/>
      <c r="O18" s="10"/>
    </row>
    <row r="19" spans="1:15" x14ac:dyDescent="0.3">
      <c r="A19" s="68" t="s">
        <v>88</v>
      </c>
      <c r="B19" s="68" t="s">
        <v>111</v>
      </c>
      <c r="C19" s="11" t="s">
        <v>52</v>
      </c>
      <c r="D19" s="17" t="s">
        <v>5</v>
      </c>
      <c r="E19" s="36">
        <v>0</v>
      </c>
      <c r="F19" s="36">
        <v>286</v>
      </c>
      <c r="G19" s="33" t="s">
        <v>3</v>
      </c>
      <c r="H19" s="17" t="s">
        <v>13</v>
      </c>
      <c r="J19" s="10"/>
      <c r="K19" s="34"/>
      <c r="L19" s="10"/>
      <c r="M19" s="10"/>
      <c r="N19" s="34"/>
      <c r="O19" s="10"/>
    </row>
    <row r="20" spans="1:15" x14ac:dyDescent="0.3">
      <c r="A20" s="68" t="s">
        <v>89</v>
      </c>
      <c r="B20" s="68" t="s">
        <v>111</v>
      </c>
      <c r="C20" s="11" t="s">
        <v>52</v>
      </c>
      <c r="D20" s="17" t="s">
        <v>5</v>
      </c>
      <c r="E20" s="36">
        <v>0</v>
      </c>
      <c r="F20" s="36">
        <v>8320</v>
      </c>
      <c r="G20" s="33" t="s">
        <v>3</v>
      </c>
      <c r="H20" s="17" t="s">
        <v>13</v>
      </c>
      <c r="I20" s="11" t="s">
        <v>188</v>
      </c>
      <c r="J20" s="10"/>
      <c r="K20" s="34"/>
      <c r="L20" s="10"/>
      <c r="M20" s="10"/>
      <c r="N20" s="34"/>
      <c r="O20" s="10"/>
    </row>
    <row r="21" spans="1:15" x14ac:dyDescent="0.3">
      <c r="A21" s="68" t="s">
        <v>90</v>
      </c>
      <c r="B21" s="68" t="s">
        <v>111</v>
      </c>
      <c r="C21" s="11" t="s">
        <v>52</v>
      </c>
      <c r="D21" s="17" t="s">
        <v>5</v>
      </c>
      <c r="E21" s="36">
        <v>0</v>
      </c>
      <c r="F21" s="36">
        <v>37</v>
      </c>
      <c r="G21" s="33" t="s">
        <v>3</v>
      </c>
      <c r="H21" s="17" t="s">
        <v>13</v>
      </c>
      <c r="J21" s="10"/>
      <c r="K21" s="34"/>
      <c r="L21" s="10"/>
      <c r="M21" s="10"/>
      <c r="N21" s="34"/>
      <c r="O21" s="10"/>
    </row>
    <row r="22" spans="1:15" x14ac:dyDescent="0.3">
      <c r="A22" s="68" t="s">
        <v>91</v>
      </c>
      <c r="B22" s="68" t="s">
        <v>111</v>
      </c>
      <c r="C22" s="11" t="s">
        <v>52</v>
      </c>
      <c r="D22" s="17" t="s">
        <v>5</v>
      </c>
      <c r="E22" s="36">
        <v>0</v>
      </c>
      <c r="F22" s="36">
        <v>113</v>
      </c>
      <c r="G22" s="33" t="s">
        <v>3</v>
      </c>
      <c r="H22" s="17" t="s">
        <v>13</v>
      </c>
      <c r="J22" s="10"/>
      <c r="K22" s="34"/>
      <c r="L22" s="10"/>
      <c r="M22" s="10"/>
      <c r="N22" s="34"/>
      <c r="O22" s="10"/>
    </row>
    <row r="23" spans="1:15" x14ac:dyDescent="0.3">
      <c r="A23" s="68" t="s">
        <v>92</v>
      </c>
      <c r="B23" s="68" t="s">
        <v>111</v>
      </c>
      <c r="C23" s="11" t="s">
        <v>52</v>
      </c>
      <c r="D23" s="17" t="s">
        <v>5</v>
      </c>
      <c r="E23" s="36">
        <v>0</v>
      </c>
      <c r="F23" s="36">
        <v>364</v>
      </c>
      <c r="G23" s="33" t="s">
        <v>3</v>
      </c>
      <c r="H23" s="17" t="s">
        <v>13</v>
      </c>
      <c r="J23" s="10"/>
      <c r="K23" s="34"/>
      <c r="L23" s="10"/>
      <c r="M23" s="10"/>
      <c r="N23" s="34"/>
      <c r="O23" s="10"/>
    </row>
    <row r="24" spans="1:15" x14ac:dyDescent="0.3">
      <c r="A24" s="68" t="s">
        <v>93</v>
      </c>
      <c r="B24" s="68" t="s">
        <v>111</v>
      </c>
      <c r="C24" s="11" t="s">
        <v>52</v>
      </c>
      <c r="D24" s="17" t="s">
        <v>5</v>
      </c>
      <c r="E24" s="36">
        <v>0</v>
      </c>
      <c r="F24" s="36">
        <v>276</v>
      </c>
      <c r="G24" s="33" t="s">
        <v>3</v>
      </c>
      <c r="H24" s="17" t="s">
        <v>13</v>
      </c>
      <c r="J24" s="10"/>
      <c r="K24" s="34"/>
      <c r="L24" s="10"/>
      <c r="M24" s="10"/>
      <c r="N24" s="34"/>
      <c r="O24" s="10"/>
    </row>
    <row r="25" spans="1:15" x14ac:dyDescent="0.3">
      <c r="A25" s="68" t="s">
        <v>94</v>
      </c>
      <c r="B25" s="68" t="s">
        <v>111</v>
      </c>
      <c r="C25" s="11" t="s">
        <v>52</v>
      </c>
      <c r="D25" s="17" t="s">
        <v>5</v>
      </c>
      <c r="E25" s="36">
        <v>0</v>
      </c>
      <c r="F25" s="36">
        <v>320</v>
      </c>
      <c r="G25" s="33" t="s">
        <v>3</v>
      </c>
      <c r="H25" s="17" t="s">
        <v>13</v>
      </c>
      <c r="J25" s="10"/>
      <c r="K25" s="34"/>
      <c r="L25" s="10"/>
      <c r="M25" s="10"/>
      <c r="N25" s="34"/>
      <c r="O25" s="10"/>
    </row>
    <row r="26" spans="1:15" x14ac:dyDescent="0.3">
      <c r="A26" s="68" t="s">
        <v>95</v>
      </c>
      <c r="B26" s="68" t="s">
        <v>111</v>
      </c>
      <c r="C26" s="11" t="s">
        <v>52</v>
      </c>
      <c r="D26" s="17" t="s">
        <v>5</v>
      </c>
      <c r="E26" s="36">
        <v>0</v>
      </c>
      <c r="F26" s="36">
        <v>421</v>
      </c>
      <c r="G26" s="33" t="s">
        <v>3</v>
      </c>
      <c r="H26" s="17" t="s">
        <v>13</v>
      </c>
      <c r="J26" s="10"/>
      <c r="K26" s="34"/>
      <c r="L26" s="10"/>
      <c r="M26" s="10"/>
      <c r="N26" s="34"/>
      <c r="O26" s="10"/>
    </row>
    <row r="27" spans="1:15" x14ac:dyDescent="0.3">
      <c r="A27" s="68" t="s">
        <v>96</v>
      </c>
      <c r="B27" s="68" t="s">
        <v>111</v>
      </c>
      <c r="C27" s="11" t="s">
        <v>52</v>
      </c>
      <c r="D27" s="17" t="s">
        <v>5</v>
      </c>
      <c r="E27" s="36">
        <v>0</v>
      </c>
      <c r="F27" s="36">
        <v>624</v>
      </c>
      <c r="G27" s="33" t="s">
        <v>3</v>
      </c>
      <c r="H27" s="17" t="s">
        <v>13</v>
      </c>
      <c r="J27" s="10"/>
      <c r="K27" s="34"/>
      <c r="L27" s="10"/>
      <c r="M27" s="10"/>
      <c r="N27" s="34"/>
      <c r="O27" s="10"/>
    </row>
    <row r="28" spans="1:15" x14ac:dyDescent="0.3">
      <c r="A28" s="68" t="s">
        <v>97</v>
      </c>
      <c r="B28" s="68" t="s">
        <v>111</v>
      </c>
      <c r="C28" s="11" t="s">
        <v>52</v>
      </c>
      <c r="D28" s="17" t="s">
        <v>5</v>
      </c>
      <c r="E28" s="36">
        <v>0</v>
      </c>
      <c r="F28" s="36">
        <v>272</v>
      </c>
      <c r="G28" s="33" t="s">
        <v>3</v>
      </c>
      <c r="H28" s="17" t="s">
        <v>13</v>
      </c>
      <c r="J28" s="10"/>
      <c r="K28" s="34"/>
      <c r="L28" s="10"/>
      <c r="M28" s="10"/>
      <c r="N28" s="34"/>
      <c r="O28" s="10"/>
    </row>
    <row r="29" spans="1:15" x14ac:dyDescent="0.3">
      <c r="A29" s="68" t="s">
        <v>98</v>
      </c>
      <c r="B29" s="68" t="s">
        <v>111</v>
      </c>
      <c r="C29" s="11" t="s">
        <v>52</v>
      </c>
      <c r="D29" s="17" t="s">
        <v>5</v>
      </c>
      <c r="E29" s="36">
        <v>0</v>
      </c>
      <c r="F29" s="36">
        <v>213</v>
      </c>
      <c r="G29" s="33" t="s">
        <v>3</v>
      </c>
      <c r="H29" s="17" t="s">
        <v>13</v>
      </c>
      <c r="J29" s="10"/>
      <c r="K29" s="34"/>
      <c r="L29" s="10"/>
      <c r="M29" s="10"/>
      <c r="N29" s="34"/>
      <c r="O29" s="10"/>
    </row>
    <row r="30" spans="1:15" x14ac:dyDescent="0.3">
      <c r="A30" s="68" t="s">
        <v>99</v>
      </c>
      <c r="B30" s="68" t="s">
        <v>111</v>
      </c>
      <c r="C30" s="11" t="s">
        <v>52</v>
      </c>
      <c r="D30" s="17" t="s">
        <v>5</v>
      </c>
      <c r="E30" s="36">
        <v>0</v>
      </c>
      <c r="F30" s="36">
        <v>171</v>
      </c>
      <c r="G30" s="33" t="s">
        <v>3</v>
      </c>
      <c r="H30" s="17" t="s">
        <v>13</v>
      </c>
      <c r="J30" s="10"/>
      <c r="K30" s="34"/>
      <c r="L30" s="10"/>
      <c r="M30" s="10"/>
      <c r="N30" s="34"/>
      <c r="O30" s="10"/>
    </row>
    <row r="31" spans="1:15" x14ac:dyDescent="0.3">
      <c r="A31" s="68" t="s">
        <v>100</v>
      </c>
      <c r="B31" s="68" t="s">
        <v>111</v>
      </c>
      <c r="C31" s="11" t="s">
        <v>52</v>
      </c>
      <c r="D31" s="17" t="s">
        <v>5</v>
      </c>
      <c r="E31" s="36">
        <v>0</v>
      </c>
      <c r="F31" s="36">
        <v>14</v>
      </c>
      <c r="G31" s="33" t="s">
        <v>3</v>
      </c>
      <c r="H31" s="17" t="s">
        <v>13</v>
      </c>
      <c r="J31" s="10"/>
      <c r="K31" s="34"/>
      <c r="L31" s="10"/>
      <c r="M31" s="10"/>
      <c r="N31" s="34"/>
      <c r="O31" s="10"/>
    </row>
    <row r="32" spans="1:15" x14ac:dyDescent="0.3">
      <c r="A32" s="68" t="s">
        <v>101</v>
      </c>
      <c r="B32" s="68" t="s">
        <v>111</v>
      </c>
      <c r="C32" s="11" t="s">
        <v>52</v>
      </c>
      <c r="D32" s="17" t="s">
        <v>5</v>
      </c>
      <c r="E32" s="36">
        <v>0</v>
      </c>
      <c r="F32" s="36">
        <v>31</v>
      </c>
      <c r="G32" s="33" t="s">
        <v>3</v>
      </c>
      <c r="H32" s="17" t="s">
        <v>13</v>
      </c>
      <c r="I32" s="11" t="s">
        <v>186</v>
      </c>
      <c r="J32" s="10"/>
      <c r="K32" s="34"/>
      <c r="L32" s="10"/>
      <c r="M32" s="10"/>
      <c r="N32" s="34"/>
      <c r="O32" s="10"/>
    </row>
    <row r="33" spans="1:15" x14ac:dyDescent="0.3">
      <c r="A33" s="68" t="s">
        <v>102</v>
      </c>
      <c r="B33" s="68" t="s">
        <v>111</v>
      </c>
      <c r="C33" s="11" t="s">
        <v>52</v>
      </c>
      <c r="D33" s="17" t="s">
        <v>5</v>
      </c>
      <c r="E33" s="36">
        <v>0</v>
      </c>
      <c r="F33" s="36">
        <v>189</v>
      </c>
      <c r="G33" s="33" t="s">
        <v>3</v>
      </c>
      <c r="H33" s="17" t="s">
        <v>13</v>
      </c>
      <c r="J33" s="10"/>
      <c r="K33" s="34"/>
      <c r="L33" s="10"/>
      <c r="M33" s="10"/>
      <c r="N33" s="34"/>
      <c r="O33" s="10"/>
    </row>
    <row r="34" spans="1:15" x14ac:dyDescent="0.3">
      <c r="A34" s="68" t="s">
        <v>103</v>
      </c>
      <c r="B34" s="68" t="s">
        <v>111</v>
      </c>
      <c r="C34" s="11" t="s">
        <v>52</v>
      </c>
      <c r="D34" s="17" t="s">
        <v>5</v>
      </c>
      <c r="E34" s="36">
        <v>0</v>
      </c>
      <c r="F34" s="36">
        <v>189</v>
      </c>
      <c r="G34" s="33" t="s">
        <v>3</v>
      </c>
      <c r="H34" s="17" t="s">
        <v>13</v>
      </c>
      <c r="J34" s="10"/>
      <c r="K34" s="34"/>
      <c r="L34" s="10"/>
      <c r="M34" s="10"/>
      <c r="N34" s="34"/>
      <c r="O34" s="10"/>
    </row>
    <row r="35" spans="1:15" x14ac:dyDescent="0.3">
      <c r="A35" s="68" t="s">
        <v>104</v>
      </c>
      <c r="B35" s="68" t="s">
        <v>111</v>
      </c>
      <c r="C35" s="11" t="s">
        <v>52</v>
      </c>
      <c r="D35" s="17" t="s">
        <v>5</v>
      </c>
      <c r="E35" s="36">
        <v>0</v>
      </c>
      <c r="F35" s="36">
        <v>27</v>
      </c>
      <c r="G35" s="33" t="s">
        <v>3</v>
      </c>
      <c r="H35" s="17" t="s">
        <v>13</v>
      </c>
      <c r="J35" s="10"/>
      <c r="K35" s="34"/>
      <c r="L35" s="10"/>
      <c r="M35" s="10"/>
      <c r="N35" s="34"/>
      <c r="O35" s="10"/>
    </row>
    <row r="36" spans="1:15" x14ac:dyDescent="0.3">
      <c r="A36" s="68" t="s">
        <v>105</v>
      </c>
      <c r="B36" s="68" t="s">
        <v>111</v>
      </c>
      <c r="C36" s="11" t="s">
        <v>52</v>
      </c>
      <c r="D36" s="17" t="s">
        <v>5</v>
      </c>
      <c r="E36" s="36">
        <v>0</v>
      </c>
      <c r="F36" s="36">
        <v>360</v>
      </c>
      <c r="G36" s="33" t="s">
        <v>3</v>
      </c>
      <c r="H36" s="17" t="s">
        <v>13</v>
      </c>
      <c r="I36" s="11" t="s">
        <v>187</v>
      </c>
      <c r="J36" s="10"/>
      <c r="K36" s="34"/>
      <c r="L36" s="10"/>
      <c r="M36" s="10"/>
      <c r="N36" s="34"/>
      <c r="O36" s="10"/>
    </row>
    <row r="37" spans="1:15" x14ac:dyDescent="0.3">
      <c r="A37" s="68" t="s">
        <v>106</v>
      </c>
      <c r="B37" s="68" t="s">
        <v>111</v>
      </c>
      <c r="C37" s="11" t="s">
        <v>52</v>
      </c>
      <c r="D37" s="17" t="s">
        <v>5</v>
      </c>
      <c r="E37" s="36">
        <v>0</v>
      </c>
      <c r="F37" s="36">
        <v>359</v>
      </c>
      <c r="G37" s="33" t="s">
        <v>3</v>
      </c>
      <c r="H37" s="17" t="s">
        <v>13</v>
      </c>
      <c r="I37" s="11" t="s">
        <v>187</v>
      </c>
      <c r="J37" s="10"/>
      <c r="K37" s="34"/>
      <c r="L37" s="10"/>
      <c r="M37" s="10"/>
      <c r="N37" s="34"/>
      <c r="O37" s="10"/>
    </row>
    <row r="38" spans="1:15" x14ac:dyDescent="0.3">
      <c r="A38" s="68" t="s">
        <v>107</v>
      </c>
      <c r="B38" s="68" t="s">
        <v>111</v>
      </c>
      <c r="C38" s="11" t="s">
        <v>52</v>
      </c>
      <c r="D38" s="17" t="s">
        <v>5</v>
      </c>
      <c r="E38" s="36">
        <v>0</v>
      </c>
      <c r="F38" s="36">
        <v>184</v>
      </c>
      <c r="G38" s="33" t="s">
        <v>3</v>
      </c>
      <c r="H38" s="17" t="s">
        <v>13</v>
      </c>
      <c r="I38" s="11" t="s">
        <v>187</v>
      </c>
      <c r="J38" s="10"/>
      <c r="K38" s="34"/>
      <c r="L38" s="10"/>
      <c r="M38" s="10"/>
      <c r="N38" s="34"/>
      <c r="O38" s="10"/>
    </row>
    <row r="39" spans="1:15" x14ac:dyDescent="0.3">
      <c r="A39" s="68" t="s">
        <v>108</v>
      </c>
      <c r="B39" s="68" t="s">
        <v>111</v>
      </c>
      <c r="C39" s="11" t="s">
        <v>52</v>
      </c>
      <c r="D39" s="17" t="s">
        <v>5</v>
      </c>
      <c r="E39" s="36">
        <v>0</v>
      </c>
      <c r="F39" s="36">
        <v>38</v>
      </c>
      <c r="G39" s="33" t="s">
        <v>3</v>
      </c>
      <c r="H39" s="17" t="s">
        <v>13</v>
      </c>
      <c r="J39" s="10"/>
      <c r="K39" s="34"/>
      <c r="L39" s="10"/>
      <c r="M39" s="10"/>
      <c r="N39" s="34"/>
      <c r="O39" s="10"/>
    </row>
    <row r="40" spans="1:15" x14ac:dyDescent="0.3">
      <c r="A40" s="68" t="s">
        <v>109</v>
      </c>
      <c r="B40" s="68" t="s">
        <v>111</v>
      </c>
      <c r="C40" s="11" t="s">
        <v>52</v>
      </c>
      <c r="D40" s="17" t="s">
        <v>5</v>
      </c>
      <c r="E40" s="36">
        <v>0</v>
      </c>
      <c r="F40" s="33">
        <v>38</v>
      </c>
      <c r="G40" s="33" t="s">
        <v>3</v>
      </c>
      <c r="H40" s="17" t="s">
        <v>13</v>
      </c>
      <c r="J40" s="10">
        <f>IF(G40="No Change","N/A",IF(G40="New Tag Required",Lookup!F:F,IF(G40="Remove Old Tag",Lookup!F:F,IF(G40="N/A","N/A",""))))</f>
        <v>0</v>
      </c>
      <c r="K40" s="34"/>
      <c r="L40" s="10"/>
      <c r="M40" s="10" t="str">
        <f>IF(H40="No Change","N/A",IF(H40="New Tag Required",Lookup!F:F,IF(H40="Remove Old Sign",Lookup!F:F,IF(H40="N/A","N/A",""))))</f>
        <v>N/A</v>
      </c>
      <c r="N40" s="34"/>
      <c r="O40" s="10"/>
    </row>
    <row r="41" spans="1:15" x14ac:dyDescent="0.3">
      <c r="A41" s="68" t="s">
        <v>110</v>
      </c>
      <c r="B41" s="68" t="s">
        <v>111</v>
      </c>
      <c r="C41" s="11" t="s">
        <v>52</v>
      </c>
      <c r="D41" s="17" t="s">
        <v>5</v>
      </c>
      <c r="E41" s="36">
        <v>0</v>
      </c>
      <c r="F41" s="33">
        <v>38</v>
      </c>
      <c r="G41" s="33" t="s">
        <v>3</v>
      </c>
      <c r="H41" s="17" t="s">
        <v>13</v>
      </c>
      <c r="J41" s="10">
        <f>IF(G41="No Change","N/A",IF(G41="New Tag Required",Lookup!F:F,IF(G41="Remove Old Tag",Lookup!F:F,IF(G41="N/A","N/A",""))))</f>
        <v>0</v>
      </c>
      <c r="K41" s="34"/>
      <c r="L41" s="10"/>
      <c r="M41" s="10" t="str">
        <f>IF(H41="No Change","N/A",IF(H41="New Tag Required",Lookup!F:F,IF(H41="Remove Old Sign",Lookup!F:F,IF(H41="N/A","N/A",""))))</f>
        <v>N/A</v>
      </c>
      <c r="N41" s="34"/>
      <c r="O41" s="10"/>
    </row>
    <row r="42" spans="1:15" x14ac:dyDescent="0.3">
      <c r="A42" s="37"/>
      <c r="C42" s="11"/>
      <c r="E42" s="36"/>
      <c r="F42" s="33"/>
      <c r="G42" s="33"/>
      <c r="J42" s="10"/>
      <c r="K42" s="34"/>
      <c r="L42" s="10"/>
      <c r="M42" s="10"/>
      <c r="N42" s="34"/>
      <c r="O42" s="10"/>
    </row>
    <row r="43" spans="1:15" x14ac:dyDescent="0.3">
      <c r="A43" s="35"/>
      <c r="C43" s="11"/>
      <c r="E43" s="36"/>
      <c r="F43" s="33"/>
      <c r="G43" s="33"/>
      <c r="J43" s="10"/>
      <c r="K43" s="39"/>
      <c r="M43" s="10"/>
      <c r="N43" s="39"/>
    </row>
    <row r="44" spans="1:15" x14ac:dyDescent="0.3">
      <c r="A44" s="35"/>
      <c r="C44" s="11"/>
      <c r="E44" s="36"/>
      <c r="F44" s="33"/>
      <c r="G44" s="33"/>
      <c r="J44" s="10"/>
      <c r="K44" s="39"/>
      <c r="M44" s="10"/>
      <c r="N44" s="39"/>
    </row>
    <row r="45" spans="1:15" x14ac:dyDescent="0.3">
      <c r="A45" s="35"/>
      <c r="C45" s="11"/>
      <c r="E45" s="36"/>
      <c r="F45" s="33"/>
      <c r="G45" s="33"/>
      <c r="J45" s="10"/>
      <c r="K45" s="39"/>
      <c r="M45" s="10"/>
      <c r="N45" s="39"/>
    </row>
    <row r="46" spans="1:15" x14ac:dyDescent="0.3">
      <c r="A46" s="35"/>
      <c r="C46" s="11"/>
      <c r="E46" s="33"/>
      <c r="F46" s="33"/>
      <c r="G46" s="33"/>
      <c r="J46" s="10"/>
      <c r="K46" s="39"/>
      <c r="M46" s="10"/>
      <c r="N46" s="39"/>
    </row>
    <row r="47" spans="1:15" x14ac:dyDescent="0.3">
      <c r="A47" s="35"/>
      <c r="C47" s="11"/>
      <c r="E47" s="33"/>
      <c r="F47" s="33"/>
      <c r="G47" s="33"/>
      <c r="J47" s="10"/>
      <c r="K47" s="39"/>
      <c r="M47" s="10"/>
      <c r="N47" s="39"/>
    </row>
    <row r="48" spans="1:15" x14ac:dyDescent="0.3">
      <c r="A48" s="35"/>
      <c r="C48" s="11"/>
      <c r="E48" s="33"/>
      <c r="F48" s="33"/>
      <c r="G48" s="33"/>
      <c r="J48" s="10" t="str">
        <f>IF(G48="No Change","N/A",IF(G48="New Tag Required",Lookup!F:F,IF(G48="Remove Old Tag",Lookup!F:F,IF(G48="N/A","N/A",""))))</f>
        <v/>
      </c>
      <c r="K48" s="39"/>
      <c r="M48" s="10" t="str">
        <f>IF(H48="No Change","N/A",IF(H48="New Tag Required",Lookup!F:F,IF(H48="Remove Old Sign",Lookup!F:F,IF(H48="N/A","N/A",""))))</f>
        <v/>
      </c>
      <c r="N48" s="39"/>
    </row>
    <row r="49" spans="1:14" x14ac:dyDescent="0.3">
      <c r="A49" s="35"/>
      <c r="C49" s="11"/>
      <c r="E49" s="33"/>
      <c r="F49" s="33"/>
      <c r="G49" s="33"/>
      <c r="J49" s="10" t="str">
        <f>IF(G49="No Change","N/A",IF(G49="New Tag Required",Lookup!F:F,IF(G49="Remove Old Tag",Lookup!F:F,IF(G49="N/A","N/A",""))))</f>
        <v/>
      </c>
      <c r="K49" s="39"/>
      <c r="M49" s="10" t="str">
        <f>IF(H49="No Change","N/A",IF(H49="New Tag Required",Lookup!F:F,IF(H49="Remove Old Sign",Lookup!F:F,IF(H49="N/A","N/A",""))))</f>
        <v/>
      </c>
      <c r="N49" s="39"/>
    </row>
    <row r="50" spans="1:14" x14ac:dyDescent="0.3">
      <c r="A50" s="35"/>
      <c r="C50" s="11"/>
      <c r="E50" s="33"/>
      <c r="F50" s="33"/>
      <c r="G50" s="33"/>
      <c r="J50" s="10" t="str">
        <f>IF(G50="No Change","N/A",IF(G50="New Tag Required",Lookup!F:F,IF(G50="Remove Old Tag",Lookup!F:F,IF(G50="N/A","N/A",""))))</f>
        <v/>
      </c>
      <c r="K50" s="39"/>
      <c r="M50" s="10" t="str">
        <f>IF(H50="No Change","N/A",IF(H50="New Tag Required",Lookup!F:F,IF(H50="Remove Old Sign",Lookup!F:F,IF(H50="N/A","N/A",""))))</f>
        <v/>
      </c>
      <c r="N50" s="39"/>
    </row>
    <row r="51" spans="1:14" ht="15" thickBot="1" x14ac:dyDescent="0.35">
      <c r="A51" s="35"/>
      <c r="C51" s="11"/>
      <c r="E51" s="33"/>
      <c r="F51" s="33"/>
      <c r="G51" s="33"/>
      <c r="K51" s="39"/>
      <c r="N51" s="39"/>
    </row>
    <row r="52" spans="1:14" ht="43.2" x14ac:dyDescent="0.3">
      <c r="A52" s="35"/>
      <c r="C52" s="11"/>
      <c r="E52" s="33"/>
      <c r="F52" s="33"/>
      <c r="G52" s="40" t="s">
        <v>47</v>
      </c>
      <c r="H52" s="41" t="s">
        <v>48</v>
      </c>
      <c r="J52" s="42" t="s">
        <v>42</v>
      </c>
      <c r="K52" s="10"/>
      <c r="L52" s="10"/>
      <c r="M52" s="42" t="s">
        <v>43</v>
      </c>
    </row>
    <row r="53" spans="1:14" ht="15" thickBot="1" x14ac:dyDescent="0.35">
      <c r="A53" s="35"/>
      <c r="C53" s="11"/>
      <c r="E53" s="33"/>
      <c r="F53" s="33"/>
      <c r="G53" s="14">
        <f>COUNTIF(G6:G52,"New Tag Required")</f>
        <v>36</v>
      </c>
      <c r="H53" s="13">
        <f>COUNTIF(H6:H52,"New Sign Required")</f>
        <v>0</v>
      </c>
      <c r="J53" s="12">
        <f>COUNTIF(J6:J52,"Installed")</f>
        <v>0</v>
      </c>
      <c r="K53" s="10"/>
      <c r="L53" s="10"/>
      <c r="M53" s="12">
        <f>COUNTIF(M6:M52,"Installed")</f>
        <v>0</v>
      </c>
    </row>
    <row r="54" spans="1:14" x14ac:dyDescent="0.3">
      <c r="A54" s="35"/>
      <c r="C54" s="11"/>
      <c r="E54" s="33"/>
      <c r="F54" s="33"/>
      <c r="G54" s="33"/>
    </row>
    <row r="55" spans="1:14" x14ac:dyDescent="0.3">
      <c r="A55" s="35"/>
      <c r="C55" s="11"/>
      <c r="E55" s="33"/>
      <c r="F55" s="33"/>
      <c r="G55" s="33"/>
    </row>
    <row r="56" spans="1:14" x14ac:dyDescent="0.3">
      <c r="A56" s="35"/>
      <c r="C56" s="11"/>
      <c r="E56" s="33"/>
      <c r="F56" s="33"/>
      <c r="G56" s="33"/>
    </row>
    <row r="57" spans="1:14" x14ac:dyDescent="0.3">
      <c r="A57" s="35"/>
      <c r="C57" s="11"/>
      <c r="E57" s="33"/>
      <c r="F57" s="33"/>
      <c r="G57" s="33"/>
    </row>
    <row r="58" spans="1:14" x14ac:dyDescent="0.3">
      <c r="A58" s="35"/>
      <c r="C58" s="11"/>
      <c r="E58" s="33"/>
      <c r="F58" s="33"/>
      <c r="G58" s="33"/>
    </row>
    <row r="59" spans="1:14" x14ac:dyDescent="0.3">
      <c r="A59" s="35"/>
      <c r="C59" s="11"/>
      <c r="E59" s="33"/>
      <c r="F59" s="33"/>
      <c r="G59" s="33"/>
    </row>
    <row r="60" spans="1:14" x14ac:dyDescent="0.3">
      <c r="A60" s="35"/>
      <c r="C60" s="11"/>
      <c r="E60" s="33"/>
      <c r="F60" s="33"/>
      <c r="G60" s="33"/>
    </row>
    <row r="61" spans="1:14" x14ac:dyDescent="0.3">
      <c r="A61" s="43"/>
      <c r="C61" s="11"/>
      <c r="E61" s="33"/>
      <c r="F61" s="44"/>
      <c r="G61" s="33"/>
    </row>
    <row r="62" spans="1:14" x14ac:dyDescent="0.3">
      <c r="A62" s="43"/>
      <c r="C62" s="11"/>
      <c r="E62" s="33"/>
      <c r="F62" s="44"/>
      <c r="G62" s="33"/>
    </row>
    <row r="63" spans="1:14" x14ac:dyDescent="0.3">
      <c r="A63" s="43"/>
      <c r="C63" s="11"/>
      <c r="E63" s="33"/>
      <c r="F63" s="45"/>
      <c r="G63" s="33"/>
    </row>
    <row r="64" spans="1:14" x14ac:dyDescent="0.3">
      <c r="A64" s="35"/>
      <c r="C64" s="11"/>
      <c r="E64" s="33"/>
      <c r="F64" s="44"/>
      <c r="G64" s="33"/>
    </row>
    <row r="65" spans="1:7" x14ac:dyDescent="0.3">
      <c r="A65" s="35"/>
      <c r="C65" s="11"/>
      <c r="E65" s="33"/>
      <c r="F65" s="44"/>
      <c r="G65" s="33"/>
    </row>
    <row r="66" spans="1:7" x14ac:dyDescent="0.3">
      <c r="A66" s="46"/>
      <c r="C66" s="11"/>
      <c r="E66" s="33"/>
      <c r="F66" s="33"/>
      <c r="G66" s="33"/>
    </row>
    <row r="67" spans="1:7" x14ac:dyDescent="0.3">
      <c r="A67" s="46"/>
      <c r="C67" s="11"/>
      <c r="E67" s="33"/>
      <c r="F67" s="33"/>
      <c r="G67" s="33"/>
    </row>
    <row r="68" spans="1:7" x14ac:dyDescent="0.3">
      <c r="A68" s="46"/>
      <c r="C68" s="11"/>
      <c r="E68" s="33"/>
      <c r="F68" s="33"/>
      <c r="G68" s="33"/>
    </row>
    <row r="69" spans="1:7" x14ac:dyDescent="0.3">
      <c r="A69" s="46"/>
      <c r="C69" s="11"/>
      <c r="E69" s="33"/>
      <c r="F69" s="33"/>
      <c r="G69" s="33"/>
    </row>
    <row r="70" spans="1:7" x14ac:dyDescent="0.3">
      <c r="A70" s="47"/>
      <c r="C70" s="11"/>
      <c r="E70" s="33"/>
      <c r="F70" s="38"/>
      <c r="G70" s="33"/>
    </row>
    <row r="71" spans="1:7" x14ac:dyDescent="0.3">
      <c r="A71" s="46"/>
      <c r="C71" s="11"/>
      <c r="E71" s="33"/>
      <c r="F71" s="33"/>
      <c r="G71" s="33"/>
    </row>
    <row r="72" spans="1:7" x14ac:dyDescent="0.3">
      <c r="A72" s="46"/>
      <c r="C72" s="11"/>
      <c r="E72" s="33"/>
      <c r="F72" s="33"/>
      <c r="G72" s="33"/>
    </row>
    <row r="73" spans="1:7" x14ac:dyDescent="0.3">
      <c r="A73" s="35"/>
      <c r="C73" s="11"/>
      <c r="E73" s="33"/>
      <c r="F73" s="33"/>
      <c r="G73" s="33"/>
    </row>
    <row r="74" spans="1:7" x14ac:dyDescent="0.3">
      <c r="A74" s="35"/>
      <c r="C74" s="11"/>
    </row>
    <row r="75" spans="1:7" x14ac:dyDescent="0.3">
      <c r="C75" s="11"/>
    </row>
    <row r="76" spans="1:7" x14ac:dyDescent="0.3">
      <c r="C76" s="11"/>
    </row>
    <row r="77" spans="1:7" x14ac:dyDescent="0.3">
      <c r="C77" s="11"/>
    </row>
    <row r="78" spans="1:7" x14ac:dyDescent="0.3">
      <c r="C78" s="11"/>
    </row>
    <row r="79" spans="1:7" x14ac:dyDescent="0.3">
      <c r="C79" s="11"/>
    </row>
    <row r="80" spans="1:7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85" spans="3:3" x14ac:dyDescent="0.3">
      <c r="C85" s="11"/>
    </row>
    <row r="86" spans="3:3" x14ac:dyDescent="0.3">
      <c r="C86" s="11"/>
    </row>
    <row r="87" spans="3:3" x14ac:dyDescent="0.3">
      <c r="C87" s="11"/>
    </row>
    <row r="88" spans="3:3" x14ac:dyDescent="0.3">
      <c r="C88" s="11"/>
    </row>
    <row r="89" spans="3:3" x14ac:dyDescent="0.3">
      <c r="C89" s="11"/>
    </row>
    <row r="90" spans="3:3" x14ac:dyDescent="0.3">
      <c r="C90" s="11"/>
    </row>
    <row r="91" spans="3:3" x14ac:dyDescent="0.3">
      <c r="C91" s="11"/>
    </row>
    <row r="92" spans="3:3" x14ac:dyDescent="0.3">
      <c r="C92" s="11"/>
    </row>
    <row r="93" spans="3:3" x14ac:dyDescent="0.3">
      <c r="C93" s="11"/>
    </row>
    <row r="94" spans="3:3" x14ac:dyDescent="0.3">
      <c r="C94" s="11"/>
    </row>
    <row r="95" spans="3:3" x14ac:dyDescent="0.3">
      <c r="C95" s="11"/>
    </row>
    <row r="96" spans="3:3" x14ac:dyDescent="0.3">
      <c r="C96" s="11"/>
    </row>
    <row r="97" spans="3:3" x14ac:dyDescent="0.3">
      <c r="C97" s="11"/>
    </row>
    <row r="98" spans="3:3" x14ac:dyDescent="0.3">
      <c r="C98" s="11"/>
    </row>
    <row r="99" spans="3:3" x14ac:dyDescent="0.3">
      <c r="C99" s="11"/>
    </row>
    <row r="100" spans="3:3" x14ac:dyDescent="0.3">
      <c r="C100" s="11"/>
    </row>
    <row r="101" spans="3:3" x14ac:dyDescent="0.3">
      <c r="C101" s="11"/>
    </row>
    <row r="102" spans="3:3" x14ac:dyDescent="0.3">
      <c r="C102" s="11"/>
    </row>
    <row r="219" spans="3:3" x14ac:dyDescent="0.3">
      <c r="C219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58:G72 G6:G51">
    <cfRule type="containsText" dxfId="36" priority="126" operator="containsText" text="New Tag Required">
      <formula>NOT(ISERROR(SEARCH("New Tag Required",G6)))</formula>
    </cfRule>
  </conditionalFormatting>
  <conditionalFormatting sqref="D6:D118">
    <cfRule type="containsText" dxfId="35" priority="125" operator="containsText" text="Yes">
      <formula>NOT(ISERROR(SEARCH("Yes",D6)))</formula>
    </cfRule>
  </conditionalFormatting>
  <conditionalFormatting sqref="H58:H118 H219:H440 H6:H51">
    <cfRule type="containsText" dxfId="34" priority="113" operator="containsText" text="New Sign Required">
      <formula>NOT(ISERROR(SEARCH("New Sign Required",H6)))</formula>
    </cfRule>
  </conditionalFormatting>
  <conditionalFormatting sqref="G58:G118 G6:H51">
    <cfRule type="containsText" dxfId="33" priority="112" operator="containsText" text="Action Required">
      <formula>NOT(ISERROR(SEARCH("Action Required",G6)))</formula>
    </cfRule>
  </conditionalFormatting>
  <conditionalFormatting sqref="H58:H118">
    <cfRule type="containsText" dxfId="32" priority="111" operator="containsText" text="Action Required">
      <formula>NOT(ISERROR(SEARCH("Action Required",H58)))</formula>
    </cfRule>
  </conditionalFormatting>
  <conditionalFormatting sqref="G54:G57">
    <cfRule type="containsText" dxfId="31" priority="53" operator="containsText" text="New Tag Required">
      <formula>NOT(ISERROR(SEARCH("New Tag Required",G54)))</formula>
    </cfRule>
  </conditionalFormatting>
  <conditionalFormatting sqref="H54:H57">
    <cfRule type="containsText" dxfId="30" priority="51" operator="containsText" text="New Sign Required">
      <formula>NOT(ISERROR(SEARCH("New Sign Required",H54)))</formula>
    </cfRule>
  </conditionalFormatting>
  <conditionalFormatting sqref="G54:G57">
    <cfRule type="containsText" dxfId="29" priority="50" operator="containsText" text="Action Required">
      <formula>NOT(ISERROR(SEARCH("Action Required",G54)))</formula>
    </cfRule>
  </conditionalFormatting>
  <conditionalFormatting sqref="H54:H57">
    <cfRule type="containsText" dxfId="28" priority="49" operator="containsText" text="Action Required">
      <formula>NOT(ISERROR(SEARCH("Action Required",H54)))</formula>
    </cfRule>
  </conditionalFormatting>
  <conditionalFormatting sqref="D119:D218">
    <cfRule type="containsText" dxfId="27" priority="45" operator="containsText" text="Yes">
      <formula>NOT(ISERROR(SEARCH("Yes",D119)))</formula>
    </cfRule>
  </conditionalFormatting>
  <conditionalFormatting sqref="H119:H218">
    <cfRule type="containsText" dxfId="26" priority="44" operator="containsText" text="New Sign Required">
      <formula>NOT(ISERROR(SEARCH("New Sign Required",H119)))</formula>
    </cfRule>
  </conditionalFormatting>
  <conditionalFormatting sqref="G119:G218">
    <cfRule type="containsText" dxfId="25" priority="43" operator="containsText" text="Action Required">
      <formula>NOT(ISERROR(SEARCH("Action Required",G119)))</formula>
    </cfRule>
  </conditionalFormatting>
  <conditionalFormatting sqref="H119:H218">
    <cfRule type="containsText" dxfId="24" priority="42" operator="containsText" text="Action Required">
      <formula>NOT(ISERROR(SEARCH("Action Required",H119)))</formula>
    </cfRule>
  </conditionalFormatting>
  <conditionalFormatting sqref="J2:N2">
    <cfRule type="cellIs" dxfId="23" priority="19" operator="notEqual">
      <formula>0</formula>
    </cfRule>
  </conditionalFormatting>
  <conditionalFormatting sqref="J6:J50">
    <cfRule type="cellIs" dxfId="22" priority="18" operator="equal">
      <formula>0</formula>
    </cfRule>
  </conditionalFormatting>
  <conditionalFormatting sqref="M6:M50">
    <cfRule type="cellIs" dxfId="21" priority="17" operator="equal">
      <formula>0</formula>
    </cfRule>
  </conditionalFormatting>
  <conditionalFormatting sqref="J6:J50 M6:M50">
    <cfRule type="cellIs" dxfId="20" priority="14" operator="equal">
      <formula>"In Progress"</formula>
    </cfRule>
    <cfRule type="cellIs" dxfId="19" priority="15" operator="equal">
      <formula>"Log Issues"</formula>
    </cfRule>
    <cfRule type="cellIs" dxfId="18" priority="16" operator="equal">
      <formula>"N/A"</formula>
    </cfRule>
  </conditionalFormatting>
  <conditionalFormatting sqref="K6:L42">
    <cfRule type="expression" dxfId="17" priority="13">
      <formula>$J6="Log Issues"</formula>
    </cfRule>
  </conditionalFormatting>
  <conditionalFormatting sqref="N6:N42">
    <cfRule type="expression" dxfId="16" priority="12">
      <formula>$M6="Log Issues"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219:H423">
      <formula1>DoorSignage</formula1>
    </dataValidation>
    <dataValidation type="list" allowBlank="1" showInputMessage="1" showErrorMessage="1" sqref="D6:D9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H54:H218 H51</xm:sqref>
        </x14:dataValidation>
        <x14:dataValidation type="list" allowBlank="1" showInputMessage="1" showErrorMessage="1">
          <x14:formula1>
            <xm:f>Lookup!$A$1:$A$4</xm:f>
          </x14:formula1>
          <xm:sqref>G54:G218 G51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O6:O42</xm:sqref>
        </x14:dataValidation>
        <x14:dataValidation type="list" allowBlank="1" showInputMessage="1">
          <x14:formula1>
            <xm:f>Lookup!$E$1:$E$18</xm:f>
          </x14:formula1>
          <xm:sqref>C6:C218</xm:sqref>
        </x14:dataValidation>
        <x14:dataValidation type="list" allowBlank="1" showInputMessage="1" showErrorMessage="1">
          <x14:formula1>
            <xm:f>Lookup!$A$1:$A$8</xm:f>
          </x14:formula1>
          <xm:sqref>G6:G50</xm:sqref>
        </x14:dataValidation>
        <x14:dataValidation type="list" allowBlank="1" showInputMessage="1" showErrorMessage="1">
          <x14:formula1>
            <xm:f>Lookup!$D$1:$D$10</xm:f>
          </x14:formula1>
          <xm:sqref>H6:H50</xm:sqref>
        </x14:dataValidation>
        <x14:dataValidation type="list" allowBlank="1" showInputMessage="1" showErrorMessage="1">
          <x14:formula1>
            <xm:f>Lookup!$F$1:$F$7</xm:f>
          </x14:formula1>
          <xm:sqref>J6:J50</xm:sqref>
        </x14:dataValidation>
        <x14:dataValidation type="list" allowBlank="1" showInputMessage="1" showErrorMessage="1">
          <x14:formula1>
            <xm:f>Lookup!$F$1:$F$8</xm:f>
          </x14:formula1>
          <xm:sqref>M6:M50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0"/>
  <sheetViews>
    <sheetView zoomScale="90" zoomScaleNormal="90" workbookViewId="0">
      <selection activeCell="F8" sqref="F8"/>
    </sheetView>
  </sheetViews>
  <sheetFormatPr defaultColWidth="9.109375" defaultRowHeight="14.4" x14ac:dyDescent="0.3"/>
  <cols>
    <col min="1" max="1" width="22.44140625" style="61" bestFit="1" customWidth="1"/>
    <col min="2" max="2" width="37.6640625" style="61" customWidth="1"/>
    <col min="3" max="3" width="24" style="54" customWidth="1"/>
    <col min="4" max="4" width="14.33203125" style="54" bestFit="1" customWidth="1"/>
    <col min="5" max="5" width="13.6640625" style="54" customWidth="1"/>
    <col min="6" max="6" width="13.33203125" style="54" bestFit="1" customWidth="1"/>
    <col min="7" max="8" width="18.5546875" style="54" customWidth="1"/>
    <col min="9" max="10" width="26.88671875" style="55" customWidth="1"/>
    <col min="11" max="16384" width="9.109375" style="54"/>
  </cols>
  <sheetData>
    <row r="1" spans="1:10" x14ac:dyDescent="0.3">
      <c r="A1" s="50" t="s">
        <v>7</v>
      </c>
      <c r="B1" s="51" t="str">
        <f>'KD Changes'!B1:C1</f>
        <v>0427</v>
      </c>
      <c r="C1" s="52"/>
      <c r="D1" s="18" t="s">
        <v>10</v>
      </c>
      <c r="E1" s="53">
        <f>'KD Changes'!G1</f>
        <v>42208</v>
      </c>
    </row>
    <row r="2" spans="1:10" x14ac:dyDescent="0.3">
      <c r="A2" s="56" t="s">
        <v>8</v>
      </c>
      <c r="B2" s="57" t="s">
        <v>189</v>
      </c>
      <c r="C2" s="58"/>
      <c r="D2" s="59" t="s">
        <v>12</v>
      </c>
      <c r="E2" s="60" t="str">
        <f>'KD Changes'!G2</f>
        <v>Chris Curtis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68" t="s">
        <v>190</v>
      </c>
      <c r="B6" s="1" t="s">
        <v>191</v>
      </c>
      <c r="C6" s="54" t="s">
        <v>69</v>
      </c>
      <c r="G6" s="32"/>
      <c r="H6" s="32"/>
      <c r="I6" s="54"/>
      <c r="J6" s="54"/>
    </row>
    <row r="7" spans="1:10" x14ac:dyDescent="0.3">
      <c r="A7" s="68" t="s">
        <v>112</v>
      </c>
      <c r="B7" s="1" t="s">
        <v>150</v>
      </c>
      <c r="C7" s="54" t="s">
        <v>69</v>
      </c>
      <c r="D7" s="54">
        <v>598</v>
      </c>
      <c r="G7" s="32"/>
      <c r="H7" s="32"/>
      <c r="I7" s="54"/>
      <c r="J7" s="54"/>
    </row>
    <row r="8" spans="1:10" x14ac:dyDescent="0.3">
      <c r="A8" s="68" t="s">
        <v>113</v>
      </c>
      <c r="B8" s="1" t="s">
        <v>151</v>
      </c>
      <c r="C8" s="54" t="s">
        <v>69</v>
      </c>
      <c r="D8" s="54">
        <v>243</v>
      </c>
      <c r="G8" s="32"/>
      <c r="H8" s="32"/>
      <c r="I8" s="54"/>
      <c r="J8" s="54"/>
    </row>
    <row r="9" spans="1:10" ht="15" customHeight="1" x14ac:dyDescent="0.3">
      <c r="A9" s="68" t="s">
        <v>114</v>
      </c>
      <c r="B9" s="1" t="s">
        <v>152</v>
      </c>
      <c r="C9" s="54" t="s">
        <v>69</v>
      </c>
      <c r="D9" s="54">
        <v>82</v>
      </c>
      <c r="G9" s="32"/>
      <c r="H9" s="32"/>
      <c r="I9" s="54"/>
      <c r="J9" s="54"/>
    </row>
    <row r="10" spans="1:10" x14ac:dyDescent="0.3">
      <c r="A10" s="68" t="s">
        <v>115</v>
      </c>
      <c r="B10" s="1" t="s">
        <v>153</v>
      </c>
      <c r="C10" s="54" t="s">
        <v>69</v>
      </c>
      <c r="D10" s="54">
        <v>139</v>
      </c>
      <c r="G10" s="32"/>
      <c r="H10" s="32"/>
      <c r="I10" s="54"/>
      <c r="J10" s="54"/>
    </row>
    <row r="11" spans="1:10" x14ac:dyDescent="0.3">
      <c r="A11" s="68" t="s">
        <v>116</v>
      </c>
      <c r="B11" s="1" t="s">
        <v>154</v>
      </c>
      <c r="C11" s="54" t="s">
        <v>69</v>
      </c>
      <c r="D11" s="54">
        <v>17</v>
      </c>
      <c r="F11" s="63"/>
      <c r="G11" s="32"/>
      <c r="H11" s="32"/>
    </row>
    <row r="12" spans="1:10" x14ac:dyDescent="0.3">
      <c r="A12" s="68" t="s">
        <v>117</v>
      </c>
      <c r="B12" s="1" t="s">
        <v>155</v>
      </c>
      <c r="C12" s="54" t="s">
        <v>69</v>
      </c>
      <c r="D12" s="54">
        <v>255</v>
      </c>
      <c r="F12" s="63"/>
      <c r="G12" s="32"/>
      <c r="H12" s="32"/>
    </row>
    <row r="13" spans="1:10" x14ac:dyDescent="0.3">
      <c r="A13" s="68" t="s">
        <v>118</v>
      </c>
      <c r="B13" s="1" t="s">
        <v>156</v>
      </c>
      <c r="C13" s="54" t="s">
        <v>69</v>
      </c>
      <c r="D13" s="54">
        <v>231</v>
      </c>
      <c r="F13" s="63"/>
      <c r="G13" s="32"/>
      <c r="H13" s="32"/>
    </row>
    <row r="14" spans="1:10" x14ac:dyDescent="0.3">
      <c r="A14" s="68" t="s">
        <v>119</v>
      </c>
      <c r="B14" s="1" t="s">
        <v>157</v>
      </c>
      <c r="C14" s="54" t="s">
        <v>69</v>
      </c>
      <c r="D14" s="54">
        <v>557</v>
      </c>
      <c r="F14" s="63"/>
      <c r="G14" s="32"/>
      <c r="H14" s="32"/>
    </row>
    <row r="15" spans="1:10" x14ac:dyDescent="0.3">
      <c r="A15" s="68" t="s">
        <v>120</v>
      </c>
      <c r="B15" s="1" t="s">
        <v>158</v>
      </c>
      <c r="C15" s="54" t="s">
        <v>69</v>
      </c>
      <c r="D15" s="54">
        <v>32</v>
      </c>
      <c r="F15" s="63"/>
      <c r="G15" s="32"/>
      <c r="H15" s="32"/>
    </row>
    <row r="16" spans="1:10" x14ac:dyDescent="0.3">
      <c r="A16" s="68" t="s">
        <v>121</v>
      </c>
      <c r="B16" s="1" t="s">
        <v>159</v>
      </c>
      <c r="C16" s="54" t="s">
        <v>69</v>
      </c>
      <c r="D16" s="54">
        <v>179</v>
      </c>
      <c r="F16" s="63"/>
      <c r="G16" s="32"/>
      <c r="H16" s="32"/>
    </row>
    <row r="17" spans="1:8" x14ac:dyDescent="0.3">
      <c r="A17" s="68" t="s">
        <v>122</v>
      </c>
      <c r="B17" s="1" t="s">
        <v>160</v>
      </c>
      <c r="C17" s="54" t="s">
        <v>69</v>
      </c>
      <c r="D17" s="54">
        <v>300</v>
      </c>
      <c r="F17" s="63"/>
      <c r="G17" s="32"/>
      <c r="H17" s="32"/>
    </row>
    <row r="18" spans="1:8" x14ac:dyDescent="0.3">
      <c r="A18" s="68" t="s">
        <v>123</v>
      </c>
      <c r="B18" s="1" t="s">
        <v>161</v>
      </c>
      <c r="C18" s="54" t="s">
        <v>69</v>
      </c>
      <c r="D18" s="54">
        <v>17</v>
      </c>
      <c r="F18" s="63"/>
      <c r="G18" s="32"/>
      <c r="H18" s="32"/>
    </row>
    <row r="19" spans="1:8" x14ac:dyDescent="0.3">
      <c r="A19" s="68" t="s">
        <v>124</v>
      </c>
      <c r="B19" s="1" t="s">
        <v>162</v>
      </c>
      <c r="C19" s="54" t="s">
        <v>69</v>
      </c>
      <c r="D19" s="54">
        <v>386</v>
      </c>
      <c r="F19" s="63"/>
      <c r="G19" s="32"/>
      <c r="H19" s="32"/>
    </row>
    <row r="20" spans="1:8" x14ac:dyDescent="0.3">
      <c r="A20" s="68" t="s">
        <v>125</v>
      </c>
      <c r="B20" s="1" t="s">
        <v>163</v>
      </c>
      <c r="C20" s="54" t="s">
        <v>69</v>
      </c>
      <c r="D20" s="54">
        <v>286</v>
      </c>
      <c r="F20" s="63"/>
      <c r="G20" s="32"/>
      <c r="H20" s="32"/>
    </row>
    <row r="21" spans="1:8" x14ac:dyDescent="0.3">
      <c r="A21" s="68" t="s">
        <v>126</v>
      </c>
      <c r="B21" s="1" t="s">
        <v>164</v>
      </c>
      <c r="C21" s="54" t="s">
        <v>69</v>
      </c>
      <c r="D21" s="54">
        <v>8320</v>
      </c>
      <c r="F21" s="63"/>
      <c r="G21" s="32"/>
      <c r="H21" s="32"/>
    </row>
    <row r="22" spans="1:8" x14ac:dyDescent="0.3">
      <c r="A22" s="68" t="s">
        <v>127</v>
      </c>
      <c r="B22" s="1" t="s">
        <v>165</v>
      </c>
      <c r="C22" s="54" t="s">
        <v>69</v>
      </c>
      <c r="D22" s="54">
        <v>37</v>
      </c>
      <c r="F22" s="64"/>
      <c r="G22" s="32"/>
      <c r="H22" s="32"/>
    </row>
    <row r="23" spans="1:8" x14ac:dyDescent="0.3">
      <c r="A23" s="68" t="s">
        <v>128</v>
      </c>
      <c r="B23" s="1" t="s">
        <v>166</v>
      </c>
      <c r="C23" s="54" t="s">
        <v>69</v>
      </c>
      <c r="D23" s="54">
        <v>113</v>
      </c>
      <c r="F23" s="63"/>
      <c r="G23" s="32"/>
      <c r="H23" s="32"/>
    </row>
    <row r="24" spans="1:8" x14ac:dyDescent="0.3">
      <c r="A24" s="68" t="s">
        <v>129</v>
      </c>
      <c r="B24" s="1" t="s">
        <v>167</v>
      </c>
      <c r="C24" s="54" t="s">
        <v>69</v>
      </c>
      <c r="D24" s="54">
        <v>364</v>
      </c>
      <c r="F24" s="63"/>
      <c r="G24" s="32"/>
      <c r="H24" s="32"/>
    </row>
    <row r="25" spans="1:8" x14ac:dyDescent="0.3">
      <c r="A25" s="68" t="s">
        <v>130</v>
      </c>
      <c r="B25" s="1" t="s">
        <v>168</v>
      </c>
      <c r="C25" s="54" t="s">
        <v>69</v>
      </c>
      <c r="D25" s="54">
        <v>276</v>
      </c>
      <c r="F25" s="63"/>
      <c r="G25" s="32"/>
      <c r="H25" s="32"/>
    </row>
    <row r="26" spans="1:8" x14ac:dyDescent="0.3">
      <c r="A26" s="68" t="s">
        <v>131</v>
      </c>
      <c r="B26" s="1" t="s">
        <v>169</v>
      </c>
      <c r="C26" s="54" t="s">
        <v>69</v>
      </c>
      <c r="D26" s="54">
        <v>320</v>
      </c>
      <c r="F26" s="63"/>
      <c r="G26" s="32"/>
      <c r="H26" s="32"/>
    </row>
    <row r="27" spans="1:8" x14ac:dyDescent="0.3">
      <c r="A27" s="68" t="s">
        <v>132</v>
      </c>
      <c r="B27" s="1" t="s">
        <v>170</v>
      </c>
      <c r="C27" s="54" t="s">
        <v>69</v>
      </c>
      <c r="D27" s="54">
        <v>421</v>
      </c>
      <c r="F27" s="63"/>
      <c r="G27" s="32"/>
      <c r="H27" s="32"/>
    </row>
    <row r="28" spans="1:8" x14ac:dyDescent="0.3">
      <c r="A28" s="68" t="s">
        <v>133</v>
      </c>
      <c r="B28" s="1" t="s">
        <v>171</v>
      </c>
      <c r="C28" s="54" t="s">
        <v>69</v>
      </c>
      <c r="D28" s="54">
        <v>624</v>
      </c>
      <c r="F28" s="63"/>
      <c r="G28" s="32"/>
      <c r="H28" s="32"/>
    </row>
    <row r="29" spans="1:8" x14ac:dyDescent="0.3">
      <c r="A29" s="68" t="s">
        <v>134</v>
      </c>
      <c r="B29" s="1" t="s">
        <v>172</v>
      </c>
      <c r="C29" s="54" t="s">
        <v>69</v>
      </c>
      <c r="D29" s="54">
        <v>272</v>
      </c>
      <c r="F29" s="63"/>
      <c r="G29" s="32"/>
      <c r="H29" s="32"/>
    </row>
    <row r="30" spans="1:8" x14ac:dyDescent="0.3">
      <c r="A30" s="68" t="s">
        <v>135</v>
      </c>
      <c r="B30" s="1" t="s">
        <v>173</v>
      </c>
      <c r="C30" s="54" t="s">
        <v>69</v>
      </c>
      <c r="D30" s="54">
        <v>213</v>
      </c>
      <c r="F30" s="63"/>
      <c r="G30" s="32"/>
      <c r="H30" s="32"/>
    </row>
    <row r="31" spans="1:8" x14ac:dyDescent="0.3">
      <c r="A31" s="68" t="s">
        <v>136</v>
      </c>
      <c r="B31" s="1" t="s">
        <v>174</v>
      </c>
      <c r="C31" s="54" t="s">
        <v>69</v>
      </c>
      <c r="D31" s="54">
        <v>171</v>
      </c>
      <c r="F31" s="63"/>
      <c r="G31" s="32"/>
      <c r="H31" s="32"/>
    </row>
    <row r="32" spans="1:8" x14ac:dyDescent="0.3">
      <c r="A32" s="68" t="s">
        <v>137</v>
      </c>
      <c r="B32" s="1" t="s">
        <v>175</v>
      </c>
      <c r="C32" s="54" t="s">
        <v>69</v>
      </c>
      <c r="D32" s="54">
        <v>14</v>
      </c>
      <c r="E32" s="63"/>
      <c r="F32" s="63"/>
      <c r="G32" s="32"/>
      <c r="H32" s="32"/>
    </row>
    <row r="33" spans="1:8" x14ac:dyDescent="0.3">
      <c r="A33" s="68" t="s">
        <v>138</v>
      </c>
      <c r="B33" s="1" t="s">
        <v>176</v>
      </c>
      <c r="C33" s="54" t="s">
        <v>69</v>
      </c>
      <c r="D33" s="54">
        <v>31</v>
      </c>
      <c r="E33" s="63"/>
      <c r="F33" s="63"/>
      <c r="G33" s="32"/>
      <c r="H33" s="32"/>
    </row>
    <row r="34" spans="1:8" x14ac:dyDescent="0.3">
      <c r="A34" s="68" t="s">
        <v>139</v>
      </c>
      <c r="B34" s="1" t="s">
        <v>177</v>
      </c>
      <c r="C34" s="54" t="s">
        <v>69</v>
      </c>
      <c r="D34" s="54">
        <v>189</v>
      </c>
      <c r="E34" s="63"/>
      <c r="F34" s="63"/>
      <c r="G34" s="32"/>
      <c r="H34" s="32"/>
    </row>
    <row r="35" spans="1:8" x14ac:dyDescent="0.3">
      <c r="A35" s="68" t="s">
        <v>140</v>
      </c>
      <c r="B35" s="1" t="s">
        <v>178</v>
      </c>
      <c r="C35" s="54" t="s">
        <v>69</v>
      </c>
      <c r="D35" s="54">
        <v>189</v>
      </c>
      <c r="E35" s="63"/>
      <c r="F35" s="63"/>
      <c r="G35" s="32"/>
      <c r="H35" s="32"/>
    </row>
    <row r="36" spans="1:8" x14ac:dyDescent="0.3">
      <c r="A36" s="68" t="s">
        <v>141</v>
      </c>
      <c r="B36" s="1" t="s">
        <v>179</v>
      </c>
      <c r="C36" s="54" t="s">
        <v>69</v>
      </c>
      <c r="D36" s="54">
        <v>27</v>
      </c>
      <c r="E36" s="63"/>
      <c r="F36" s="63"/>
      <c r="G36" s="32"/>
      <c r="H36" s="32"/>
    </row>
    <row r="37" spans="1:8" x14ac:dyDescent="0.3">
      <c r="A37" s="68" t="s">
        <v>142</v>
      </c>
      <c r="B37" s="1" t="s">
        <v>180</v>
      </c>
      <c r="C37" s="54" t="s">
        <v>69</v>
      </c>
      <c r="D37" s="54">
        <v>360</v>
      </c>
      <c r="E37" s="63"/>
      <c r="F37" s="63"/>
      <c r="G37" s="32"/>
      <c r="H37" s="32"/>
    </row>
    <row r="38" spans="1:8" x14ac:dyDescent="0.3">
      <c r="A38" s="68" t="s">
        <v>143</v>
      </c>
      <c r="B38" s="1" t="s">
        <v>181</v>
      </c>
      <c r="C38" s="54" t="s">
        <v>69</v>
      </c>
      <c r="D38" s="54">
        <v>359</v>
      </c>
      <c r="E38" s="63"/>
      <c r="F38" s="63"/>
      <c r="G38" s="32"/>
      <c r="H38" s="32"/>
    </row>
    <row r="39" spans="1:8" x14ac:dyDescent="0.3">
      <c r="A39" s="68" t="s">
        <v>144</v>
      </c>
      <c r="B39" s="1" t="s">
        <v>182</v>
      </c>
      <c r="C39" s="54" t="s">
        <v>69</v>
      </c>
      <c r="D39" s="54">
        <v>184</v>
      </c>
      <c r="E39" s="63"/>
      <c r="F39" s="63"/>
      <c r="G39" s="32"/>
      <c r="H39" s="32"/>
    </row>
    <row r="40" spans="1:8" x14ac:dyDescent="0.3">
      <c r="A40" s="68" t="s">
        <v>145</v>
      </c>
      <c r="B40" s="1" t="s">
        <v>183</v>
      </c>
      <c r="C40" s="54" t="s">
        <v>69</v>
      </c>
      <c r="D40" s="54">
        <v>38</v>
      </c>
      <c r="E40" s="63"/>
      <c r="F40" s="63"/>
      <c r="G40" s="63"/>
    </row>
    <row r="41" spans="1:8" x14ac:dyDescent="0.3">
      <c r="A41" s="68" t="s">
        <v>146</v>
      </c>
      <c r="B41" s="1" t="s">
        <v>184</v>
      </c>
      <c r="C41" s="54" t="s">
        <v>69</v>
      </c>
      <c r="D41" s="54">
        <v>38</v>
      </c>
      <c r="E41" s="63"/>
      <c r="F41" s="63"/>
      <c r="G41" s="63"/>
    </row>
    <row r="42" spans="1:8" x14ac:dyDescent="0.3">
      <c r="A42" s="68" t="s">
        <v>147</v>
      </c>
      <c r="B42" s="1" t="s">
        <v>185</v>
      </c>
      <c r="C42" s="54" t="s">
        <v>69</v>
      </c>
      <c r="D42" s="54">
        <v>38</v>
      </c>
      <c r="E42" s="63"/>
      <c r="F42" s="65"/>
      <c r="G42" s="63"/>
    </row>
    <row r="43" spans="1:8" x14ac:dyDescent="0.3">
      <c r="A43" s="68" t="s">
        <v>148</v>
      </c>
      <c r="B43" s="1" t="s">
        <v>183</v>
      </c>
      <c r="C43" s="54" t="s">
        <v>69</v>
      </c>
      <c r="D43" s="54">
        <v>656</v>
      </c>
      <c r="E43" s="63"/>
      <c r="F43" s="65"/>
      <c r="G43" s="63"/>
    </row>
    <row r="44" spans="1:8" x14ac:dyDescent="0.3">
      <c r="A44" s="68" t="s">
        <v>149</v>
      </c>
      <c r="B44" s="1" t="s">
        <v>183</v>
      </c>
      <c r="C44" s="54" t="s">
        <v>69</v>
      </c>
      <c r="D44" s="54">
        <v>1635</v>
      </c>
      <c r="E44" s="63"/>
      <c r="F44" s="66"/>
      <c r="G44" s="63"/>
    </row>
    <row r="45" spans="1:8" x14ac:dyDescent="0.3">
      <c r="A45" s="62"/>
      <c r="E45" s="63"/>
      <c r="F45" s="65"/>
      <c r="G45" s="63"/>
    </row>
    <row r="46" spans="1:8" x14ac:dyDescent="0.3">
      <c r="A46" s="62"/>
      <c r="E46" s="63"/>
      <c r="F46" s="65"/>
      <c r="G46" s="63"/>
    </row>
    <row r="47" spans="1:8" x14ac:dyDescent="0.3">
      <c r="A47" s="67"/>
      <c r="E47" s="63"/>
      <c r="F47" s="63"/>
      <c r="G47" s="63"/>
    </row>
    <row r="48" spans="1:8" x14ac:dyDescent="0.3">
      <c r="A48" s="67"/>
      <c r="E48" s="63"/>
      <c r="F48" s="63"/>
      <c r="G48" s="63"/>
    </row>
    <row r="49" spans="1:7" x14ac:dyDescent="0.3">
      <c r="A49" s="67"/>
      <c r="E49" s="63"/>
      <c r="F49" s="63"/>
      <c r="G49" s="63"/>
    </row>
    <row r="50" spans="1:7" x14ac:dyDescent="0.3">
      <c r="A50" s="67"/>
      <c r="E50" s="63"/>
      <c r="F50" s="63"/>
      <c r="G50" s="63"/>
    </row>
    <row r="51" spans="1:7" x14ac:dyDescent="0.3">
      <c r="A51" s="67"/>
      <c r="C51" s="55"/>
      <c r="E51" s="63"/>
      <c r="F51" s="64"/>
      <c r="G51" s="63"/>
    </row>
    <row r="52" spans="1:7" x14ac:dyDescent="0.3">
      <c r="A52" s="67"/>
      <c r="C52" s="55"/>
      <c r="E52" s="63"/>
      <c r="F52" s="63"/>
      <c r="G52" s="63"/>
    </row>
    <row r="53" spans="1:7" x14ac:dyDescent="0.3">
      <c r="A53" s="67"/>
      <c r="C53" s="55"/>
      <c r="E53" s="63"/>
      <c r="F53" s="63"/>
      <c r="G53" s="63"/>
    </row>
    <row r="54" spans="1:7" x14ac:dyDescent="0.3">
      <c r="A54" s="62"/>
      <c r="C54" s="55"/>
      <c r="E54" s="63"/>
      <c r="F54" s="63"/>
      <c r="G54" s="63"/>
    </row>
    <row r="55" spans="1:7" x14ac:dyDescent="0.3">
      <c r="A55" s="62"/>
      <c r="C55" s="55"/>
    </row>
    <row r="56" spans="1:7" x14ac:dyDescent="0.3">
      <c r="C56" s="55"/>
    </row>
    <row r="57" spans="1:7" x14ac:dyDescent="0.3">
      <c r="C57" s="55"/>
    </row>
    <row r="58" spans="1:7" x14ac:dyDescent="0.3">
      <c r="C58" s="55"/>
    </row>
    <row r="59" spans="1:7" x14ac:dyDescent="0.3">
      <c r="C59" s="55"/>
    </row>
    <row r="60" spans="1:7" x14ac:dyDescent="0.3">
      <c r="C60" s="55"/>
    </row>
    <row r="61" spans="1:7" x14ac:dyDescent="0.3">
      <c r="C61" s="55"/>
    </row>
    <row r="62" spans="1:7" x14ac:dyDescent="0.3">
      <c r="C62" s="55"/>
    </row>
    <row r="63" spans="1:7" x14ac:dyDescent="0.3">
      <c r="C63" s="55"/>
    </row>
    <row r="64" spans="1:7" x14ac:dyDescent="0.3">
      <c r="C64" s="55"/>
    </row>
    <row r="65" spans="3:3" x14ac:dyDescent="0.3">
      <c r="C65" s="55"/>
    </row>
    <row r="66" spans="3:3" x14ac:dyDescent="0.3">
      <c r="C66" s="55"/>
    </row>
    <row r="67" spans="3:3" x14ac:dyDescent="0.3">
      <c r="C67" s="55"/>
    </row>
    <row r="68" spans="3:3" x14ac:dyDescent="0.3">
      <c r="C68" s="55"/>
    </row>
    <row r="69" spans="3:3" x14ac:dyDescent="0.3">
      <c r="C69" s="55"/>
    </row>
    <row r="70" spans="3:3" x14ac:dyDescent="0.3">
      <c r="C70" s="55"/>
    </row>
    <row r="71" spans="3:3" x14ac:dyDescent="0.3">
      <c r="C71" s="55"/>
    </row>
    <row r="72" spans="3:3" x14ac:dyDescent="0.3">
      <c r="C72" s="55"/>
    </row>
    <row r="73" spans="3:3" x14ac:dyDescent="0.3">
      <c r="C73" s="55"/>
    </row>
    <row r="74" spans="3:3" x14ac:dyDescent="0.3">
      <c r="C74" s="55"/>
    </row>
    <row r="75" spans="3:3" x14ac:dyDescent="0.3">
      <c r="C75" s="55"/>
    </row>
    <row r="76" spans="3:3" x14ac:dyDescent="0.3">
      <c r="C76" s="55"/>
    </row>
    <row r="77" spans="3:3" x14ac:dyDescent="0.3">
      <c r="C77" s="55"/>
    </row>
    <row r="78" spans="3:3" x14ac:dyDescent="0.3">
      <c r="C78" s="55"/>
    </row>
    <row r="79" spans="3:3" x14ac:dyDescent="0.3">
      <c r="C79" s="55"/>
    </row>
    <row r="80" spans="3:3" x14ac:dyDescent="0.3">
      <c r="C80" s="55"/>
    </row>
    <row r="81" spans="3:3" x14ac:dyDescent="0.3">
      <c r="C81" s="55"/>
    </row>
    <row r="82" spans="3:3" x14ac:dyDescent="0.3">
      <c r="C82" s="55"/>
    </row>
    <row r="83" spans="3:3" x14ac:dyDescent="0.3">
      <c r="C83" s="55"/>
    </row>
    <row r="200" spans="3:3" x14ac:dyDescent="0.3">
      <c r="C200" s="54" t="s">
        <v>30</v>
      </c>
    </row>
  </sheetData>
  <sheetProtection insertRows="0" deleteRows="0" selectLockedCells="1"/>
  <conditionalFormatting sqref="G40:G53">
    <cfRule type="containsText" dxfId="11" priority="16" operator="containsText" text="New Tag Required">
      <formula>NOT(ISERROR(SEARCH("New Tag Required",G40)))</formula>
    </cfRule>
  </conditionalFormatting>
  <conditionalFormatting sqref="D50:D99">
    <cfRule type="containsText" dxfId="10" priority="15" operator="containsText" text="Yes">
      <formula>NOT(ISERROR(SEARCH("Yes",D50)))</formula>
    </cfRule>
  </conditionalFormatting>
  <conditionalFormatting sqref="H40:H99 H200:H421">
    <cfRule type="containsText" dxfId="9" priority="14" operator="containsText" text="New Sign Required">
      <formula>NOT(ISERROR(SEARCH("New Sign Required",H40)))</formula>
    </cfRule>
  </conditionalFormatting>
  <conditionalFormatting sqref="G40:G99">
    <cfRule type="containsText" dxfId="8" priority="13" operator="containsText" text="Action Required">
      <formula>NOT(ISERROR(SEARCH("Action Required",G40)))</formula>
    </cfRule>
  </conditionalFormatting>
  <conditionalFormatting sqref="H40:H99">
    <cfRule type="containsText" dxfId="7" priority="12" operator="containsText" text="Action Required">
      <formula>NOT(ISERROR(SEARCH("Action Required",H40)))</formula>
    </cfRule>
  </conditionalFormatting>
  <conditionalFormatting sqref="D100:D199">
    <cfRule type="containsText" dxfId="6" priority="7" operator="containsText" text="Yes">
      <formula>NOT(ISERROR(SEARCH("Yes",D100)))</formula>
    </cfRule>
  </conditionalFormatting>
  <conditionalFormatting sqref="H100:H199">
    <cfRule type="containsText" dxfId="5" priority="6" operator="containsText" text="New Sign Required">
      <formula>NOT(ISERROR(SEARCH("New Sign Required",H100)))</formula>
    </cfRule>
  </conditionalFormatting>
  <conditionalFormatting sqref="G100:G199">
    <cfRule type="containsText" dxfId="4" priority="5" operator="containsText" text="Action Required">
      <formula>NOT(ISERROR(SEARCH("Action Required",G100)))</formula>
    </cfRule>
  </conditionalFormatting>
  <conditionalFormatting sqref="H100:H199">
    <cfRule type="containsText" dxfId="3" priority="4" operator="containsText" text="Action Required">
      <formula>NOT(ISERROR(SEARCH("Action Required",H100)))</formula>
    </cfRule>
  </conditionalFormatting>
  <conditionalFormatting sqref="H1:H4 H40:H1048576 G5:G39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40:G1048576 G3:G4 E1:E2 F5:F10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50:D74">
      <formula1>YesNo</formula1>
    </dataValidation>
    <dataValidation type="list" allowBlank="1" showInputMessage="1" showErrorMessage="1" sqref="H200:H404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C51:C199</xm:sqref>
        </x14:dataValidation>
        <x14:dataValidation type="list" allowBlank="1" showInputMessage="1" showErrorMessage="1">
          <x14:formula1>
            <xm:f>[1]Lookup!#REF!</xm:f>
          </x14:formula1>
          <xm:sqref>G40:H199</xm:sqref>
        </x14:dataValidation>
        <x14:dataValidation type="list" allowBlank="1" showInputMessage="1" showErrorMessage="1">
          <x14:formula1>
            <xm:f>Lookup!$G$1:$G$5</xm:f>
          </x14:formula1>
          <xm:sqref>C6:C44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49" t="s">
        <v>50</v>
      </c>
    </row>
    <row r="10" spans="1:7" s="1" customFormat="1" x14ac:dyDescent="0.3">
      <c r="E10" s="49" t="s">
        <v>33</v>
      </c>
    </row>
    <row r="11" spans="1:7" x14ac:dyDescent="0.3">
      <c r="E11" s="49" t="s">
        <v>20</v>
      </c>
    </row>
    <row r="12" spans="1:7" x14ac:dyDescent="0.3">
      <c r="E12" s="49" t="s">
        <v>24</v>
      </c>
    </row>
    <row r="13" spans="1:7" x14ac:dyDescent="0.3">
      <c r="E13" s="49" t="s">
        <v>53</v>
      </c>
    </row>
    <row r="14" spans="1:7" x14ac:dyDescent="0.3">
      <c r="E14" s="49" t="s">
        <v>51</v>
      </c>
    </row>
    <row r="15" spans="1:7" x14ac:dyDescent="0.3">
      <c r="E15" s="49" t="s">
        <v>22</v>
      </c>
    </row>
    <row r="16" spans="1:7" x14ac:dyDescent="0.3">
      <c r="E16" s="49" t="s">
        <v>26</v>
      </c>
    </row>
    <row r="17" spans="1:7" x14ac:dyDescent="0.3">
      <c r="E17" s="49" t="s">
        <v>23</v>
      </c>
    </row>
    <row r="18" spans="1:7" x14ac:dyDescent="0.3">
      <c r="E18" s="49" t="s">
        <v>25</v>
      </c>
    </row>
    <row r="19" spans="1:7" x14ac:dyDescent="0.3">
      <c r="E19" s="7"/>
    </row>
    <row r="20" spans="1:7" x14ac:dyDescent="0.3">
      <c r="A20" s="48"/>
      <c r="B20" s="48"/>
      <c r="C20" s="48"/>
      <c r="D20" s="48"/>
      <c r="F20" s="48"/>
      <c r="G20" s="48"/>
    </row>
    <row r="21" spans="1:7" x14ac:dyDescent="0.3">
      <c r="A21" s="48"/>
      <c r="B21" s="48"/>
      <c r="C21" s="48"/>
      <c r="D21" s="48"/>
      <c r="F21" s="48"/>
      <c r="G21" s="48"/>
    </row>
    <row r="22" spans="1:7" x14ac:dyDescent="0.3">
      <c r="A22" s="48"/>
      <c r="B22" s="48"/>
      <c r="C22" s="48"/>
      <c r="D22" s="48"/>
      <c r="F22" s="48"/>
      <c r="G22" s="48"/>
    </row>
    <row r="23" spans="1:7" x14ac:dyDescent="0.3">
      <c r="A23" s="48"/>
      <c r="B23" s="48"/>
      <c r="C23" s="48"/>
      <c r="D23" s="48"/>
      <c r="F23" s="48"/>
      <c r="G23" s="48"/>
    </row>
    <row r="24" spans="1:7" x14ac:dyDescent="0.3">
      <c r="A24" s="48"/>
      <c r="B24" s="48"/>
      <c r="C24" s="48"/>
      <c r="D24" s="48"/>
      <c r="F24" s="48"/>
      <c r="G24" s="48"/>
    </row>
    <row r="25" spans="1:7" x14ac:dyDescent="0.3">
      <c r="A25" s="48"/>
      <c r="B25" s="48"/>
      <c r="C25" s="48"/>
      <c r="D25" s="48"/>
      <c r="F25" s="48"/>
      <c r="G25" s="48"/>
    </row>
    <row r="26" spans="1:7" x14ac:dyDescent="0.3">
      <c r="A26" s="48"/>
      <c r="B26" s="48"/>
      <c r="C26" s="48"/>
      <c r="D26" s="48"/>
      <c r="F26" s="48"/>
      <c r="G26" s="48"/>
    </row>
    <row r="27" spans="1:7" x14ac:dyDescent="0.3">
      <c r="A27" s="48"/>
      <c r="B27" s="48"/>
      <c r="C27" s="48"/>
      <c r="D27" s="48"/>
      <c r="F27" s="48"/>
      <c r="G27" s="48"/>
    </row>
    <row r="28" spans="1:7" x14ac:dyDescent="0.3">
      <c r="A28" s="48"/>
      <c r="B28" s="48"/>
      <c r="C28" s="48"/>
      <c r="D28" s="48"/>
      <c r="F28" s="48"/>
      <c r="G28" s="48"/>
    </row>
    <row r="29" spans="1:7" x14ac:dyDescent="0.3">
      <c r="A29" s="48"/>
      <c r="B29" s="48"/>
      <c r="C29" s="48"/>
      <c r="D29" s="48"/>
      <c r="F29" s="48"/>
      <c r="G29" s="48"/>
    </row>
    <row r="30" spans="1:7" x14ac:dyDescent="0.3">
      <c r="A30" s="48"/>
      <c r="B30" s="48"/>
      <c r="C30" s="48"/>
      <c r="D30" s="48"/>
      <c r="F30" s="48"/>
      <c r="G30" s="48"/>
    </row>
    <row r="31" spans="1:7" x14ac:dyDescent="0.3">
      <c r="A31" s="48"/>
      <c r="B31" s="48"/>
      <c r="C31" s="48"/>
      <c r="D31" s="48"/>
      <c r="F31" s="48"/>
      <c r="G31" s="48"/>
    </row>
    <row r="32" spans="1:7" x14ac:dyDescent="0.3">
      <c r="A32" s="48"/>
      <c r="B32" s="48"/>
      <c r="C32" s="48"/>
      <c r="D32" s="48"/>
      <c r="F32" s="48"/>
      <c r="G32" s="48"/>
    </row>
    <row r="33" spans="1:7" x14ac:dyDescent="0.3">
      <c r="A33" s="48"/>
      <c r="B33" s="48"/>
      <c r="C33" s="48"/>
      <c r="D33" s="48"/>
      <c r="F33" s="48"/>
      <c r="G33" s="48"/>
    </row>
    <row r="34" spans="1:7" x14ac:dyDescent="0.3">
      <c r="A34" s="48"/>
      <c r="B34" s="48"/>
      <c r="C34" s="48"/>
      <c r="D34" s="48"/>
      <c r="F34" s="48"/>
      <c r="G34" s="48"/>
    </row>
    <row r="35" spans="1:7" x14ac:dyDescent="0.3">
      <c r="A35" s="48"/>
      <c r="B35" s="48"/>
      <c r="C35" s="48"/>
      <c r="D35" s="48"/>
      <c r="F35" s="48"/>
      <c r="G35" s="48"/>
    </row>
    <row r="36" spans="1:7" x14ac:dyDescent="0.3">
      <c r="A36" s="48"/>
      <c r="B36" s="48"/>
      <c r="C36" s="48"/>
      <c r="D36" s="48"/>
      <c r="F36" s="48"/>
      <c r="G36" s="48"/>
    </row>
    <row r="37" spans="1:7" x14ac:dyDescent="0.3">
      <c r="A37" s="48"/>
      <c r="B37" s="48"/>
      <c r="C37" s="48"/>
      <c r="D37" s="48"/>
      <c r="F37" s="48"/>
      <c r="G37" s="48"/>
    </row>
    <row r="38" spans="1:7" x14ac:dyDescent="0.3">
      <c r="A38" s="48"/>
      <c r="B38" s="48"/>
      <c r="C38" s="48"/>
      <c r="D38" s="48"/>
      <c r="F38" s="48"/>
      <c r="G38" s="48"/>
    </row>
    <row r="39" spans="1:7" x14ac:dyDescent="0.3">
      <c r="A39" s="48"/>
      <c r="B39" s="48"/>
      <c r="C39" s="48"/>
      <c r="D39" s="48"/>
      <c r="F39" s="48"/>
      <c r="G39" s="4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3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3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3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3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3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3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3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3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3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3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3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3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3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3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3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3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3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3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3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3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3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3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3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3">
      <c r="A172" s="2" t="str">
        <f>([3]UKBuilding_List!A172)</f>
        <v>0205</v>
      </c>
      <c r="B172" s="3" t="str">
        <f>([3]UKBuilding_List!C172)</f>
        <v>Phi Mu</v>
      </c>
    </row>
    <row r="173" spans="1:2" x14ac:dyDescent="0.3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3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3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3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3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3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3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3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3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3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3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3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3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3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3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3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3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3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3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3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3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3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2015-07-23T16:57:01Z</dcterms:modified>
</cp:coreProperties>
</file>