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420\"/>
    </mc:Choice>
  </mc:AlternateContent>
  <bookViews>
    <workbookView xWindow="396" yWindow="456" windowWidth="22992" windowHeight="9528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<sst xmlns="http://schemas.openxmlformats.org/spreadsheetml/2006/main" count="97" uniqueCount="81">
  <si>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</si>
  <si>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</si>
  <si>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</si>
  <si>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</si>
  <si>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</si>
  <si>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</si>
  <si>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</si>
  <si>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</si>
  <si>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</si>
  <si>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</si>
  <si>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</si>
  <si>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</si>
  <si>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</si>
  <si>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</si>
  <si>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</si>
  <si>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</si>
  <si>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</si>
  <si>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</si>
  <si>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</si>
  <si>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</si>
  <si>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</si>
  <si>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</si>
  <si>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</si>
  <si>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</si>
  <si>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</si>
  <si>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</si>
  <si>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</si>
  <si>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</si>
  <si>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</si>
  <si>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</si>
  <si>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</si>
  <si>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</si>
  <si>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</si>
  <si>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</si>
  <si>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</si>
  <si>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</si>
  <si>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</si>
  <si>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</si>
  <si>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</si>
  <si>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</si>
  <si>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</si>
  <si>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</si>
  <si>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</si>
  <si>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</si>
  <si>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</si>
  <si>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</si>
  <si>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</si>
  <si>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</si>
  <si>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</si>
  <si>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</si>
  <si>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</si>
  <si>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</si>
  <si>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</si>
  <si>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</si>
  <si>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</si>
  <si>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</si>
  <si>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</si>
  <si>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</si>
  <si>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</si>
  <si>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</si>
  <si>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</si>
  <si>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</si>
  <si>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</si>
  <si>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</si>
  <si>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</si>
  <si>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</si>
  <si>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</si>
  <si>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</si>
  <si>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</si>
  <si>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</si>
  <si>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</si>
  <si>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</si>
  <si>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</si>
  <si>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</si>
  <si>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</si>
  <si>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0420</t>
  </si>
  <si>
    <t>LX-0420-03-RF0303</t>
  </si>
  <si>
    <t>424 EUCLID AVENUE  - Porch Roof</t>
  </si>
  <si>
    <t>LX-0420-02-RF0203</t>
  </si>
  <si>
    <t>add</t>
  </si>
  <si>
    <t>changes to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</si>
</sst>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>
            <v>9813</v>
          </cell>
          <cell r="B372">
            <v>9813</v>
          </cell>
          <cell r="C372" t="str">
            <v>Child Development Center of the Bluegrass, Inc.</v>
          </cell>
          <cell r="D372" t="str">
            <v>Child Development Center of the Bluegrass, Inc.</v>
          </cell>
        </row>
        <row r="373">
          <cell r="A373" t="str">
            <v>9853</v>
          </cell>
          <cell r="B373">
            <v>9853</v>
          </cell>
          <cell r="C373" t="str">
            <v>Shriners Hospitals for Children Medical Center - Lexington</v>
          </cell>
          <cell r="D373" t="str">
            <v>Shriners Hospitals for Children Medical Center</v>
          </cell>
        </row>
        <row r="374">
          <cell r="A374" t="str">
            <v>9854</v>
          </cell>
          <cell r="B374">
            <v>9854</v>
          </cell>
          <cell r="C374" t="str">
            <v>Anthropology Research Building</v>
          </cell>
          <cell r="D374" t="str">
            <v>Anthropology Research Building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I6" sqref="I6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5" t="s">
        <v>7</v>
      </c>
      <c r="B1" s="76" t="s">
        <v>75</v>
      </c>
      <c r="C1" s="76"/>
      <c r="F1" s="67" t="s">
        <v>10</v>
      </c>
      <c r="G1" s="18">
        <v>42424</v>
      </c>
      <c r="J1" s="69" t="s">
        <v>34</v>
      </c>
      <c r="K1" s="69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6" t="s">
        <v>8</v>
      </c>
      <c r="B2" s="77" t="str">
        <f>VLOOKUP(B1,BuildingList!A:B,2,FALSE)</f>
        <v>424 Euclid Avenue</v>
      </c>
      <c r="C2" s="77"/>
      <c r="F2" s="68" t="s">
        <v>12</v>
      </c>
      <c r="G2" s="22" t="s">
        <v>71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37</v>
      </c>
      <c r="K5" s="72" t="s">
        <v>38</v>
      </c>
      <c r="L5" s="72" t="s">
        <v>39</v>
      </c>
      <c r="M5" s="72" t="s">
        <v>40</v>
      </c>
      <c r="N5" s="72" t="s">
        <v>38</v>
      </c>
      <c r="O5" s="72" t="s">
        <v>39</v>
      </c>
    </row>
    <row r="6" spans="1:16" s="41" customFormat="1" ht="15" thickTop="1" x14ac:dyDescent="0.3">
      <c r="A6" s="48"/>
      <c r="B6" s="48"/>
      <c r="C6" s="42"/>
      <c r="E6" s="50"/>
      <c r="F6" s="50"/>
      <c r="G6" s="50"/>
      <c r="I6" s="42" t="s">
        <v>80</v>
      </c>
      <c r="J6" s="59" t="str">
        <f>IF(G6="No Change","N/A",IF(G6="New Tag Required",Lookup!F:F,IF(G6="Remove Old Tag",Lookup!F:F,IF(G6="N/A","N/A",""))))</f>
        <v/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3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3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3">
      <c r="A9" s="48"/>
      <c r="B9" s="48"/>
      <c r="C9" s="42"/>
      <c r="E9" s="61"/>
      <c r="F9" s="61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62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2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2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2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2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2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2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3"/>
      <c r="L16" s="42"/>
      <c r="M16" s="59" t="str">
        <f>IF(H16="No Change","N/A",IF(H16="New Tag Required",Lookup!F:F,IF(H16="Remove Old Sign",Lookup!F:F,IF(H16="N/A","N/A",""))))</f>
        <v/>
      </c>
      <c r="N16" s="63"/>
      <c r="O16" s="42"/>
    </row>
    <row r="17" spans="1:15" s="41" customFormat="1" x14ac:dyDescent="0.3">
      <c r="A17" s="62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3"/>
      <c r="L17" s="42"/>
      <c r="M17" s="59" t="str">
        <f>IF(H17="No Change","N/A",IF(H17="New Tag Required",Lookup!F:F,IF(H17="Remove Old Sign",Lookup!F:F,IF(H17="N/A","N/A",""))))</f>
        <v/>
      </c>
      <c r="N17" s="63"/>
      <c r="O17" s="42"/>
    </row>
    <row r="18" spans="1:15" s="41" customFormat="1" x14ac:dyDescent="0.3">
      <c r="A18" s="62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3"/>
      <c r="L18" s="42"/>
      <c r="M18" s="59" t="str">
        <f>IF(H18="No Change","N/A",IF(H18="New Tag Required",Lookup!F:F,IF(H18="Remove Old Sign",Lookup!F:F,IF(H18="N/A","N/A",""))))</f>
        <v/>
      </c>
      <c r="N18" s="63"/>
      <c r="O18" s="42"/>
    </row>
    <row r="19" spans="1:15" s="41" customFormat="1" x14ac:dyDescent="0.3">
      <c r="A19" s="62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3"/>
      <c r="L19" s="42"/>
      <c r="M19" s="59" t="str">
        <f>IF(H19="No Change","N/A",IF(H19="New Tag Required",Lookup!F:F,IF(H19="Remove Old Sign",Lookup!F:F,IF(H19="N/A","N/A",""))))</f>
        <v/>
      </c>
      <c r="N19" s="63"/>
      <c r="O19" s="42"/>
    </row>
    <row r="20" spans="1:15" s="41" customFormat="1" x14ac:dyDescent="0.3">
      <c r="A20" s="62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3"/>
      <c r="L20" s="42"/>
      <c r="M20" s="59" t="str">
        <f>IF(H20="No Change","N/A",IF(H20="New Tag Required",Lookup!F:F,IF(H20="Remove Old Sign",Lookup!F:F,IF(H20="N/A","N/A",""))))</f>
        <v/>
      </c>
      <c r="N20" s="63"/>
      <c r="O20" s="42"/>
    </row>
    <row r="21" spans="1:15" s="41" customFormat="1" x14ac:dyDescent="0.3">
      <c r="A21" s="62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3"/>
      <c r="L21" s="42"/>
      <c r="M21" s="59" t="str">
        <f>IF(H21="No Change","N/A",IF(H21="New Tag Required",Lookup!F:F,IF(H21="Remove Old Sign",Lookup!F:F,IF(H21="N/A","N/A",""))))</f>
        <v/>
      </c>
      <c r="N21" s="63"/>
      <c r="O21" s="42"/>
    </row>
    <row r="22" spans="1:15" s="41" customFormat="1" x14ac:dyDescent="0.3">
      <c r="A22" s="62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3"/>
      <c r="L22" s="42"/>
      <c r="M22" s="59" t="str">
        <f>IF(H22="No Change","N/A",IF(H22="New Tag Required",Lookup!F:F,IF(H22="Remove Old Sign",Lookup!F:F,IF(H22="N/A","N/A",""))))</f>
        <v/>
      </c>
      <c r="N22" s="63"/>
      <c r="O22" s="42"/>
    </row>
    <row r="23" spans="1:15" s="41" customFormat="1" x14ac:dyDescent="0.3">
      <c r="A23" s="62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4"/>
      <c r="M23" s="59" t="str">
        <f>IF(H23="No Change","N/A",IF(H23="New Tag Required",Lookup!F:F,IF(H23="Remove Old Sign",Lookup!F:F,IF(H23="N/A","N/A",""))))</f>
        <v/>
      </c>
      <c r="N23" s="63"/>
      <c r="O23" s="42"/>
    </row>
    <row r="24" spans="1:15" s="41" customFormat="1" x14ac:dyDescent="0.3">
      <c r="A24" s="62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4"/>
      <c r="M24" s="59" t="str">
        <f>IF(H24="No Change","N/A",IF(H24="New Tag Required",Lookup!F:F,IF(H24="Remove Old Sign",Lookup!F:F,IF(H24="N/A","N/A",""))))</f>
        <v/>
      </c>
      <c r="N24" s="63"/>
      <c r="O24" s="42"/>
    </row>
    <row r="25" spans="1:15" s="41" customFormat="1" x14ac:dyDescent="0.3">
      <c r="A25" s="62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4"/>
      <c r="M25" s="59" t="str">
        <f>IF(H25="No Change","N/A",IF(H25="New Tag Required",Lookup!F:F,IF(H25="Remove Old Sign",Lookup!F:F,IF(H25="N/A","N/A",""))))</f>
        <v/>
      </c>
      <c r="N25" s="64"/>
    </row>
    <row r="26" spans="1:15" s="41" customFormat="1" x14ac:dyDescent="0.3">
      <c r="A26" s="62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4"/>
      <c r="M26" s="59" t="str">
        <f>IF(H26="No Change","N/A",IF(H26="New Tag Required",Lookup!F:F,IF(H26="Remove Old Sign",Lookup!F:F,IF(H26="N/A","N/A",""))))</f>
        <v/>
      </c>
      <c r="N26" s="64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4"/>
      <c r="M27" s="59" t="str">
        <f>IF(H27="No Change","N/A",IF(H27="New Tag Required",Lookup!F:F,IF(H27="Remove Old Sign",Lookup!F:F,IF(H27="N/A","N/A",""))))</f>
        <v/>
      </c>
      <c r="N27" s="64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4"/>
      <c r="M28" s="59" t="str">
        <f>IF(H28="No Change","N/A",IF(H28="New Tag Required",Lookup!F:F,IF(H28="Remove Old Sign",Lookup!F:F,IF(H28="N/A","N/A",""))))</f>
        <v/>
      </c>
      <c r="N28" s="64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4"/>
      <c r="M29" s="59" t="str">
        <f>IF(H29="No Change","N/A",IF(H29="New Tag Required",Lookup!F:F,IF(H29="Remove Old Sign",Lookup!F:F,IF(H29="N/A","N/A",""))))</f>
        <v/>
      </c>
      <c r="N29" s="64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3" t="s">
        <v>46</v>
      </c>
      <c r="H34" s="74" t="s">
        <v>47</v>
      </c>
      <c r="J34" s="75" t="s">
        <v>41</v>
      </c>
      <c r="K34" s="10"/>
      <c r="L34" s="10"/>
      <c r="M34" s="75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6" priority="127" operator="containsText" text="New Tag Required">
      <formula>NOT(ISERROR(SEARCH("New Tag Required",G40)))</formula>
    </cfRule>
  </conditionalFormatting>
  <conditionalFormatting sqref="D40:D100 D6 D8">
    <cfRule type="containsText" dxfId="55" priority="126" operator="containsText" text="Yes">
      <formula>NOT(ISERROR(SEARCH("Yes",D6)))</formula>
    </cfRule>
  </conditionalFormatting>
  <conditionalFormatting sqref="H40:H100 H201:H422">
    <cfRule type="containsText" dxfId="54" priority="114" operator="containsText" text="New Sign Required">
      <formula>NOT(ISERROR(SEARCH("New Sign Required",H40)))</formula>
    </cfRule>
  </conditionalFormatting>
  <conditionalFormatting sqref="G40:G100">
    <cfRule type="containsText" dxfId="53" priority="113" operator="containsText" text="Action Required">
      <formula>NOT(ISERROR(SEARCH("Action Required",G40)))</formula>
    </cfRule>
  </conditionalFormatting>
  <conditionalFormatting sqref="H40:H100">
    <cfRule type="containsText" dxfId="52" priority="112" operator="containsText" text="Action Required">
      <formula>NOT(ISERROR(SEARCH("Action Required",H40)))</formula>
    </cfRule>
  </conditionalFormatting>
  <conditionalFormatting sqref="G6 G10:G33 G36:G39">
    <cfRule type="containsText" dxfId="51" priority="54" operator="containsText" text="New Tag Required">
      <formula>NOT(ISERROR(SEARCH("New Tag Required",G6)))</formula>
    </cfRule>
  </conditionalFormatting>
  <conditionalFormatting sqref="D10:D39">
    <cfRule type="containsText" dxfId="50" priority="53" operator="containsText" text="Yes">
      <formula>NOT(ISERROR(SEARCH("Yes",D10)))</formula>
    </cfRule>
  </conditionalFormatting>
  <conditionalFormatting sqref="H6 H10:H33 H36:H39">
    <cfRule type="containsText" dxfId="49" priority="52" operator="containsText" text="New Sign Required">
      <formula>NOT(ISERROR(SEARCH("New Sign Required",H6)))</formula>
    </cfRule>
  </conditionalFormatting>
  <conditionalFormatting sqref="G6 G10:G33 G36:G39">
    <cfRule type="containsText" dxfId="48" priority="51" operator="containsText" text="Action Required">
      <formula>NOT(ISERROR(SEARCH("Action Required",G6)))</formula>
    </cfRule>
  </conditionalFormatting>
  <conditionalFormatting sqref="H6 H10:H33 H36:H39">
    <cfRule type="containsText" dxfId="47" priority="50" operator="containsText" text="Action Required">
      <formula>NOT(ISERROR(SEARCH("Action Required",H6)))</formula>
    </cfRule>
  </conditionalFormatting>
  <conditionalFormatting sqref="G6">
    <cfRule type="containsText" dxfId="46" priority="49" operator="containsText" text="New Tag Required">
      <formula>NOT(ISERROR(SEARCH("New Tag Required",G6)))</formula>
    </cfRule>
  </conditionalFormatting>
  <conditionalFormatting sqref="D6">
    <cfRule type="containsText" dxfId="45" priority="48" operator="containsText" text="Yes">
      <formula>NOT(ISERROR(SEARCH("Yes",D6)))</formula>
    </cfRule>
  </conditionalFormatting>
  <conditionalFormatting sqref="G6">
    <cfRule type="containsText" dxfId="44" priority="47" operator="containsText" text="Action Required">
      <formula>NOT(ISERROR(SEARCH("Action Required",G6)))</formula>
    </cfRule>
  </conditionalFormatting>
  <conditionalFormatting sqref="D101:D200">
    <cfRule type="containsText" dxfId="43" priority="46" operator="containsText" text="Yes">
      <formula>NOT(ISERROR(SEARCH("Yes",D101)))</formula>
    </cfRule>
  </conditionalFormatting>
  <conditionalFormatting sqref="H101:H200">
    <cfRule type="containsText" dxfId="42" priority="45" operator="containsText" text="New Sign Required">
      <formula>NOT(ISERROR(SEARCH("New Sign Required",H101)))</formula>
    </cfRule>
  </conditionalFormatting>
  <conditionalFormatting sqref="G101:G200">
    <cfRule type="containsText" dxfId="41" priority="44" operator="containsText" text="Action Required">
      <formula>NOT(ISERROR(SEARCH("Action Required",G101)))</formula>
    </cfRule>
  </conditionalFormatting>
  <conditionalFormatting sqref="H101:H200">
    <cfRule type="containsText" dxfId="40" priority="43" operator="containsText" text="Action Required">
      <formula>NOT(ISERROR(SEARCH("Action Required",H101)))</formula>
    </cfRule>
  </conditionalFormatting>
  <conditionalFormatting sqref="G7">
    <cfRule type="containsText" dxfId="39" priority="28" operator="containsText" text="New Tag Required">
      <formula>NOT(ISERROR(SEARCH("New Tag Required",G7)))</formula>
    </cfRule>
  </conditionalFormatting>
  <conditionalFormatting sqref="H7">
    <cfRule type="containsText" dxfId="38" priority="27" operator="containsText" text="New Sign Required">
      <formula>NOT(ISERROR(SEARCH("New Sign Required",H7)))</formula>
    </cfRule>
  </conditionalFormatting>
  <conditionalFormatting sqref="G7">
    <cfRule type="containsText" dxfId="37" priority="26" operator="containsText" text="Action Required">
      <formula>NOT(ISERROR(SEARCH("Action Required",G7)))</formula>
    </cfRule>
  </conditionalFormatting>
  <conditionalFormatting sqref="H7">
    <cfRule type="containsText" dxfId="36" priority="25" operator="containsText" text="Action Required">
      <formula>NOT(ISERROR(SEARCH("Action Required",H7)))</formula>
    </cfRule>
  </conditionalFormatting>
  <conditionalFormatting sqref="G8">
    <cfRule type="containsText" dxfId="35" priority="24" operator="containsText" text="New Tag Required">
      <formula>NOT(ISERROR(SEARCH("New Tag Required",G8)))</formula>
    </cfRule>
  </conditionalFormatting>
  <conditionalFormatting sqref="H8">
    <cfRule type="containsText" dxfId="34" priority="23" operator="containsText" text="New Sign Required">
      <formula>NOT(ISERROR(SEARCH("New Sign Required",H8)))</formula>
    </cfRule>
  </conditionalFormatting>
  <conditionalFormatting sqref="G8">
    <cfRule type="containsText" dxfId="33" priority="22" operator="containsText" text="Action Required">
      <formula>NOT(ISERROR(SEARCH("Action Required",G8)))</formula>
    </cfRule>
  </conditionalFormatting>
  <conditionalFormatting sqref="H8">
    <cfRule type="containsText" dxfId="32" priority="21" operator="containsText" text="Action Required">
      <formula>NOT(ISERROR(SEARCH("Action Required",H8)))</formula>
    </cfRule>
  </conditionalFormatting>
  <conditionalFormatting sqref="J2:N2">
    <cfRule type="cellIs" dxfId="31" priority="20" operator="notEqual">
      <formula>0</formula>
    </cfRule>
  </conditionalFormatting>
  <conditionalFormatting sqref="J6:J32">
    <cfRule type="cellIs" dxfId="30" priority="19" operator="equal">
      <formula>0</formula>
    </cfRule>
  </conditionalFormatting>
  <conditionalFormatting sqref="M6:M32">
    <cfRule type="cellIs" dxfId="29" priority="18" operator="equal">
      <formula>0</formula>
    </cfRule>
  </conditionalFormatting>
  <conditionalFormatting sqref="J6:J32 M6:M32">
    <cfRule type="cellIs" dxfId="28" priority="15" operator="equal">
      <formula>"In Progress"</formula>
    </cfRule>
    <cfRule type="cellIs" dxfId="27" priority="16" operator="equal">
      <formula>"Log Issues"</formula>
    </cfRule>
    <cfRule type="cellIs" dxfId="26" priority="17" operator="equal">
      <formula>"N/A"</formula>
    </cfRule>
  </conditionalFormatting>
  <conditionalFormatting sqref="K6:L15">
    <cfRule type="expression" dxfId="25" priority="14">
      <formula>$J6="Log Issues"</formula>
    </cfRule>
  </conditionalFormatting>
  <conditionalFormatting sqref="N6:N15">
    <cfRule type="expression" dxfId="24" priority="13">
      <formula>$M6="Log Issues"</formula>
    </cfRule>
  </conditionalFormatting>
  <conditionalFormatting sqref="G9">
    <cfRule type="containsText" dxfId="23" priority="12" operator="containsText" text="New Tag Required">
      <formula>NOT(ISERROR(SEARCH("New Tag Required",G9)))</formula>
    </cfRule>
  </conditionalFormatting>
  <conditionalFormatting sqref="H9">
    <cfRule type="containsText" dxfId="22" priority="11" operator="containsText" text="New Sign Required">
      <formula>NOT(ISERROR(SEARCH("New Sign Required",H9)))</formula>
    </cfRule>
  </conditionalFormatting>
  <conditionalFormatting sqref="G9">
    <cfRule type="containsText" dxfId="21" priority="10" operator="containsText" text="Action Required">
      <formula>NOT(ISERROR(SEARCH("Action Required",G9)))</formula>
    </cfRule>
  </conditionalFormatting>
  <conditionalFormatting sqref="H9">
    <cfRule type="containsText" dxfId="20" priority="9" operator="containsText" text="Action Required">
      <formula>NOT(ISERROR(SEARCH("Action Required",H9)))</formula>
    </cfRule>
  </conditionalFormatting>
  <conditionalFormatting sqref="H1:H1048576">
    <cfRule type="containsText" dxfId="19" priority="7" operator="containsText" text="Remove Old Sign">
      <formula>NOT(ISERROR(SEARCH("Remove Old Sign",H1)))</formula>
    </cfRule>
    <cfRule type="containsText" dxfId="18" priority="8" operator="containsText" text="Move Sign to New Location">
      <formula>NOT(ISERROR(SEARCH("Move Sign to New Location",H1)))</formula>
    </cfRule>
  </conditionalFormatting>
  <conditionalFormatting sqref="G1:G1048576">
    <cfRule type="containsText" dxfId="17" priority="6" operator="containsText" text="Remove Old Tag">
      <formula>NOT(ISERROR(SEARCH("Remove Old Tag",G1)))</formula>
    </cfRule>
  </conditionalFormatting>
  <conditionalFormatting sqref="D7">
    <cfRule type="containsText" dxfId="16" priority="5" operator="containsText" text="Yes">
      <formula>NOT(ISERROR(SEARCH("Yes",D7)))</formula>
    </cfRule>
  </conditionalFormatting>
  <conditionalFormatting sqref="D7">
    <cfRule type="containsText" dxfId="15" priority="4" operator="containsText" text="Yes">
      <formula>NOT(ISERROR(SEARCH("Yes",D7)))</formula>
    </cfRule>
  </conditionalFormatting>
  <conditionalFormatting sqref="D8">
    <cfRule type="containsText" dxfId="14" priority="3" operator="containsText" text="Yes">
      <formula>NOT(ISERROR(SEARCH("Yes",D8)))</formula>
    </cfRule>
  </conditionalFormatting>
  <conditionalFormatting sqref="D9">
    <cfRule type="containsText" dxfId="13" priority="2" operator="containsText" text="Yes">
      <formula>NOT(ISERROR(SEARCH("Yes",D9)))</formula>
    </cfRule>
  </conditionalFormatting>
  <conditionalFormatting sqref="D9">
    <cfRule type="containsText" dxfId="12" priority="1" operator="containsText" text="Yes">
      <formula>NOT(ISERROR(SEARCH("Yes",D9)))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A36" sqref="A36"/>
    </sheetView>
  </sheetViews>
  <sheetFormatPr defaultColWidth="9.109375" defaultRowHeight="14.4" x14ac:dyDescent="0.3"/>
  <cols>
    <col min="1" max="1" width="22.44140625" style="48" bestFit="1" customWidth="1"/>
    <col min="2" max="2" width="30.10937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0420</v>
      </c>
      <c r="C1" s="39"/>
      <c r="D1" s="17" t="s">
        <v>10</v>
      </c>
      <c r="E1" s="40">
        <f>'KD Changes'!G1</f>
        <v>42424</v>
      </c>
    </row>
    <row r="2" spans="1:10" ht="15" customHeight="1" x14ac:dyDescent="0.3">
      <c r="A2" s="43" t="s">
        <v>8</v>
      </c>
      <c r="B2" s="44" t="str">
        <f>VLOOKUP(B1,[1]BuildingList!A:B,2,FALSE)</f>
        <v>424 Euclid Avenue</v>
      </c>
      <c r="C2" s="45"/>
      <c r="D2" s="46" t="s">
        <v>12</v>
      </c>
      <c r="E2" s="47" t="str">
        <f>'KD Changes'!G2</f>
        <v>Alex Kloentrup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A6" s="78" t="s">
        <v>76</v>
      </c>
      <c r="B6" s="79" t="s">
        <v>77</v>
      </c>
      <c r="C6" s="41" t="s">
        <v>67</v>
      </c>
      <c r="G6" s="29"/>
      <c r="H6" s="29"/>
      <c r="I6" s="41"/>
      <c r="J6" s="41"/>
    </row>
    <row r="7" spans="1:10" x14ac:dyDescent="0.3">
      <c r="A7" s="78" t="s">
        <v>78</v>
      </c>
      <c r="B7" s="79" t="s">
        <v>77</v>
      </c>
      <c r="C7" s="41" t="s">
        <v>79</v>
      </c>
      <c r="G7" s="29"/>
      <c r="H7" s="29"/>
      <c r="I7" s="41"/>
      <c r="J7" s="41"/>
    </row>
    <row r="8" spans="1:10" ht="15" customHeight="1" x14ac:dyDescent="0.3">
      <c r="A8" s="41"/>
      <c r="B8" s="41"/>
      <c r="G8" s="29"/>
      <c r="H8" s="29"/>
      <c r="I8" s="41"/>
      <c r="J8" s="41"/>
    </row>
    <row r="9" spans="1:10" x14ac:dyDescent="0.3">
      <c r="A9" s="41"/>
      <c r="B9" s="41"/>
      <c r="G9" s="29"/>
      <c r="H9" s="29"/>
      <c r="I9" s="41"/>
      <c r="J9" s="41"/>
    </row>
    <row r="10" spans="1:10" x14ac:dyDescent="0.3">
      <c r="A10" s="41"/>
      <c r="B10" s="41"/>
      <c r="F10" s="50"/>
      <c r="G10" s="29"/>
      <c r="H10" s="29"/>
    </row>
    <row r="11" spans="1:10" x14ac:dyDescent="0.3">
      <c r="A11" s="41"/>
      <c r="B11" s="41"/>
      <c r="F11" s="50"/>
      <c r="G11" s="29"/>
      <c r="H11" s="29"/>
    </row>
    <row r="12" spans="1:10" x14ac:dyDescent="0.3">
      <c r="A12" s="41"/>
      <c r="B12" s="41"/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3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3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3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3">
      <c r="A372" s="2">
        <f>([3]UKBuilding_List!A372)</f>
        <v>9813</v>
      </c>
      <c r="B372" s="3" t="str">
        <f>VLOOKUP(A372,[3]UKBuilding_List!$A$1:$D$376,3,FALSE)</f>
        <v>Child Development Center of the Bluegrass, Inc.</v>
      </c>
      <c r="C372" s="1"/>
    </row>
    <row r="373" spans="1:3" x14ac:dyDescent="0.3">
      <c r="A373" s="2" t="str">
        <f>([3]UKBuilding_List!A373)</f>
        <v>9853</v>
      </c>
      <c r="B373" s="3" t="str">
        <f>VLOOKUP(A373,[3]UKBuilding_List!$A$1:$D$376,3,FALSE)</f>
        <v>Shriners Hospitals for Children Medical Center - Lexington</v>
      </c>
      <c r="C373" s="1"/>
    </row>
    <row r="374" spans="1:3" x14ac:dyDescent="0.3">
      <c r="A374" s="2" t="str">
        <f>([3]UKBuilding_List!A374)</f>
        <v>9854</v>
      </c>
      <c r="B374" s="3" t="str">
        <f>VLOOKUP(A374,[3]UKBuilding_List!$A$1:$D$376,3,FALSE)</f>
        <v>Anthropology Research Building</v>
      </c>
      <c r="C374" s="1"/>
    </row>
    <row r="375" spans="1:3" x14ac:dyDescent="0.3">
      <c r="A375" s="2" t="str">
        <f>([3]UKBuilding_List!A375)</f>
        <v>9925</v>
      </c>
      <c r="B375" s="3" t="str">
        <f>VLOOKUP(A375,[3]UKBuilding_List!$A$1:$D$376,3,FALSE)</f>
        <v>Alpha Phi Sorority</v>
      </c>
      <c r="C375" s="1"/>
    </row>
    <row r="376" spans="1:3" x14ac:dyDescent="0.3">
      <c r="A376" s="2" t="str">
        <f>([3]UKBuilding_List!A376)</f>
        <v>9983</v>
      </c>
      <c r="B376" s="3" t="str">
        <f>VLOOKUP(A376,[3]UKBuilding_List!$A$1:$D$376,3,FALSE)</f>
        <v>College of Medicine Building</v>
      </c>
      <c r="C376" s="1"/>
    </row>
    <row r="377" spans="1:3" x14ac:dyDescent="0.3">
      <c r="A377" s="2" t="str">
        <f>([3]UKBuilding_List!A377)</f>
        <v xml:space="preserve"> 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3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2016-05-02T13:14:44Z</dcterms:modified>
</cp:coreProperties>
</file>