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30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<sst xmlns="http://schemas.openxmlformats.org/spreadsheetml/2006/main" count="124" uniqueCount="91">
  <si>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</si>
  <si>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</si>
  <si>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</si>
  <si>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</si>
  <si>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</si>
  <si>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</si>
  <si>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</si>
  <si>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</si>
  <si>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</si>
  <si>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</si>
  <si>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</si>
  <si>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</si>
  <si>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</si>
  <si>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</si>
  <si>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</si>
  <si>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</si>
  <si>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</si>
  <si>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</si>
  <si>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</si>
  <si>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</si>
  <si>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</si>
  <si>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</si>
  <si>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</si>
  <si>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</si>
  <si>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</si>
  <si>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</si>
  <si>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</si>
  <si>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</si>
  <si>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</si>
  <si>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</si>
  <si>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</si>
  <si>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</si>
  <si>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</si>
  <si>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</si>
  <si>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</si>
  <si>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</si>
  <si>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</si>
  <si>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</si>
  <si>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</si>
  <si>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</si>
  <si>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</si>
  <si>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</si>
  <si>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</si>
  <si>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</si>
  <si>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</si>
  <si>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</si>
  <si>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</si>
  <si>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</si>
  <si>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</si>
  <si>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</si>
  <si>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</si>
  <si>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</si>
  <si>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</si>
  <si>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</si>
  <si>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</si>
  <si>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</si>
  <si>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</si>
  <si>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</si>
  <si>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</si>
  <si>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</si>
  <si>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</si>
  <si>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</si>
  <si>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</si>
  <si>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</si>
  <si>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</si>
  <si>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</si>
  <si>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</si>
  <si>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</si>
  <si>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</si>
  <si>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</si>
  <si>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</si>
  <si>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</si>
  <si>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</si>
  <si>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0308</t>
  </si>
  <si>
    <t>01 GSF</t>
  </si>
  <si>
    <t>101</t>
  </si>
  <si>
    <t>XA100</t>
  </si>
  <si>
    <t>01</t>
  </si>
  <si>
    <t>2 DOORS / 2 SIGNS</t>
  </si>
  <si>
    <t>added canopy</t>
  </si>
  <si>
    <t>HOSPITAL SMOKING SHELTER</t>
  </si>
  <si>
    <t>LX-0308-00</t>
  </si>
  <si>
    <t>HOSPITAL SMOKING SHL - Floor 00</t>
  </si>
  <si>
    <t>LX-0308-00-01</t>
  </si>
  <si>
    <t>HOSPITAL SMOKING SHL - Room 001</t>
  </si>
  <si>
    <t>LX-0308-01</t>
  </si>
  <si>
    <t>HOSPITAL SMOKING SHL - Floor 01</t>
  </si>
  <si>
    <t>LX-0308-01-0101</t>
  </si>
  <si>
    <t>HOSPITAL SMOKING SHL - Room 101</t>
  </si>
  <si>
    <t>LX-0308-01-XA0100</t>
  </si>
  <si>
    <t>HOSPITAL SMOKING SHL - Canopy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</si>
</sst>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Bill Gatton Student Center</v>
          </cell>
          <cell r="D348" t="str">
            <v>Bill Gatton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B6" sqref="B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9" t="s">
        <v>73</v>
      </c>
      <c r="C1" s="79"/>
      <c r="F1" s="67" t="s">
        <v>10</v>
      </c>
      <c r="G1" s="18">
        <v>43230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80" t="e">
        <f>VLOOKUP(B1,BuildingList!A:B,2,FALSE)</f>
        <v>#N/A</v>
      </c>
      <c r="C2" s="80"/>
      <c r="F2" s="68" t="s">
        <v>12</v>
      </c>
      <c r="G2" s="22" t="s">
        <v>58</v>
      </c>
      <c r="J2" s="15">
        <f>G24-J24</f>
        <v>1</v>
      </c>
      <c r="K2" s="15">
        <f>H24-M24</f>
        <v>1</v>
      </c>
      <c r="L2" s="23"/>
      <c r="M2" s="23"/>
      <c r="N2" s="23"/>
      <c r="O2" s="24"/>
      <c r="P2" s="25"/>
    </row>
    <row r="3" spans="1:16" x14ac:dyDescent="0.25">
      <c r="B3" s="26" t="s">
        <v>80</v>
      </c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74</v>
      </c>
      <c r="B6" s="48" t="s">
        <v>77</v>
      </c>
      <c r="C6" s="42" t="s">
        <v>71</v>
      </c>
      <c r="D6" s="41" t="s">
        <v>5</v>
      </c>
      <c r="E6" s="50">
        <v>528</v>
      </c>
      <c r="F6" s="50">
        <v>570</v>
      </c>
      <c r="G6" s="50" t="s">
        <v>13</v>
      </c>
      <c r="H6" s="41" t="s">
        <v>13</v>
      </c>
      <c r="I6" s="42" t="s">
        <v>79</v>
      </c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75</v>
      </c>
      <c r="B7" s="48" t="s">
        <v>77</v>
      </c>
      <c r="C7" s="42" t="s">
        <v>71</v>
      </c>
      <c r="D7" s="41" t="s">
        <v>5</v>
      </c>
      <c r="E7" s="50">
        <v>512</v>
      </c>
      <c r="F7" s="50">
        <v>502</v>
      </c>
      <c r="G7" s="50" t="s">
        <v>3</v>
      </c>
      <c r="H7" s="41" t="s">
        <v>18</v>
      </c>
      <c r="I7" s="42" t="s">
        <v>78</v>
      </c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76</v>
      </c>
      <c r="B8" s="76" t="s">
        <v>77</v>
      </c>
      <c r="C8" s="42" t="s">
        <v>50</v>
      </c>
      <c r="D8" s="41" t="s">
        <v>5</v>
      </c>
      <c r="E8" s="50">
        <v>0</v>
      </c>
      <c r="F8" s="50">
        <v>33</v>
      </c>
      <c r="G8" s="50" t="s">
        <v>13</v>
      </c>
      <c r="H8" s="41" t="s">
        <v>13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48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s="41" customFormat="1" x14ac:dyDescent="0.25">
      <c r="A17" s="49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M17" s="59" t="str">
        <f>IF(H17="No Change","N/A",IF(H17="New Tag Required",Lookup!F:F,IF(H17="Remove Old Sign",Lookup!F:F,IF(H17="N/A","N/A",""))))</f>
        <v/>
      </c>
      <c r="N17" s="64"/>
    </row>
    <row r="18" spans="1:14" s="41" customFormat="1" x14ac:dyDescent="0.25">
      <c r="A18" s="49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M18" s="59" t="str">
        <f>IF(H18="No Change","N/A",IF(H18="New Tag Required",Lookup!F:F,IF(H18="Remove Old Sign",Lookup!F:F,IF(H18="N/A","N/A",""))))</f>
        <v/>
      </c>
      <c r="N18" s="64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4" x14ac:dyDescent="0.2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4" ht="15.75" thickBot="1" x14ac:dyDescent="0.3">
      <c r="A22" s="56"/>
      <c r="C22" s="11"/>
      <c r="E22" s="30"/>
      <c r="F22" s="30"/>
      <c r="G22" s="30"/>
      <c r="K22" s="32"/>
      <c r="N22" s="32"/>
    </row>
    <row r="23" spans="1:14" ht="45" x14ac:dyDescent="0.25">
      <c r="A23" s="56"/>
      <c r="C23" s="11"/>
      <c r="E23" s="30"/>
      <c r="F23" s="30"/>
      <c r="G23" s="73" t="s">
        <v>45</v>
      </c>
      <c r="H23" s="74" t="s">
        <v>46</v>
      </c>
      <c r="J23" s="75" t="s">
        <v>40</v>
      </c>
      <c r="K23" s="10"/>
      <c r="L23" s="10"/>
      <c r="M23" s="75" t="s">
        <v>41</v>
      </c>
    </row>
    <row r="24" spans="1:14" ht="15.75" thickBot="1" x14ac:dyDescent="0.3">
      <c r="A24" s="56"/>
      <c r="C24" s="11"/>
      <c r="E24" s="30"/>
      <c r="F24" s="30"/>
      <c r="G24" s="14">
        <f>COUNTIF(G6:G23,"New Tag Required")</f>
        <v>1</v>
      </c>
      <c r="H24" s="13">
        <f>COUNTIF(H6:H23,"New Sign Required")</f>
        <v>1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6"/>
      <c r="C30" s="11"/>
      <c r="E30" s="30"/>
      <c r="F30" s="30"/>
      <c r="G30" s="30"/>
    </row>
    <row r="31" spans="1:14" x14ac:dyDescent="0.25">
      <c r="A31" s="56"/>
      <c r="C31" s="11"/>
      <c r="E31" s="30"/>
      <c r="F31" s="30"/>
      <c r="G31" s="30"/>
    </row>
    <row r="32" spans="1:14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3"/>
      <c r="G33" s="30"/>
    </row>
    <row r="34" spans="1:7" x14ac:dyDescent="0.25">
      <c r="A34" s="57"/>
      <c r="C34" s="11"/>
      <c r="E34" s="30"/>
      <c r="F34" s="34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1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6"/>
      <c r="C44" s="11"/>
      <c r="E44" s="30"/>
      <c r="F44" s="30"/>
      <c r="G44" s="30"/>
    </row>
    <row r="45" spans="1:7" x14ac:dyDescent="0.25">
      <c r="A45" s="56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10:G22">
    <cfRule type="containsText" dxfId="61" priority="134" operator="containsText" text="New Tag Required">
      <formula>NOT(ISERROR(SEARCH("New Tag Required",G10)))</formula>
    </cfRule>
  </conditionalFormatting>
  <conditionalFormatting sqref="D6 D14:D89">
    <cfRule type="containsText" dxfId="60" priority="133" operator="containsText" text="Yes">
      <formula>NOT(ISERROR(SEARCH("Yes",D6)))</formula>
    </cfRule>
  </conditionalFormatting>
  <conditionalFormatting sqref="H29:H89 H190:H411 H10:H22">
    <cfRule type="containsText" dxfId="59" priority="121" operator="containsText" text="New Sign Required">
      <formula>NOT(ISERROR(SEARCH("New Sign Required",H10)))</formula>
    </cfRule>
  </conditionalFormatting>
  <conditionalFormatting sqref="G29:G89 G10:H22">
    <cfRule type="containsText" dxfId="58" priority="120" operator="containsText" text="Action Required">
      <formula>NOT(ISERROR(SEARCH("Action Required",G10)))</formula>
    </cfRule>
  </conditionalFormatting>
  <conditionalFormatting sqref="H29:H89">
    <cfRule type="containsText" dxfId="57" priority="119" operator="containsText" text="Action Required">
      <formula>NOT(ISERROR(SEARCH("Action Required",H29)))</formula>
    </cfRule>
  </conditionalFormatting>
  <conditionalFormatting sqref="G6 G25:G28">
    <cfRule type="containsText" dxfId="56" priority="61" operator="containsText" text="New Tag Required">
      <formula>NOT(ISERROR(SEARCH("New Tag Required",G6)))</formula>
    </cfRule>
  </conditionalFormatting>
  <conditionalFormatting sqref="H6 H25:H28">
    <cfRule type="containsText" dxfId="55" priority="59" operator="containsText" text="New Sign Required">
      <formula>NOT(ISERROR(SEARCH("New Sign Required",H6)))</formula>
    </cfRule>
  </conditionalFormatting>
  <conditionalFormatting sqref="G6 G25:G28">
    <cfRule type="containsText" dxfId="54" priority="58" operator="containsText" text="Action Required">
      <formula>NOT(ISERROR(SEARCH("Action Required",G6)))</formula>
    </cfRule>
  </conditionalFormatting>
  <conditionalFormatting sqref="H6 H25:H28">
    <cfRule type="containsText" dxfId="53" priority="57" operator="containsText" text="Action Required">
      <formula>NOT(ISERROR(SEARCH("Action Required",H6)))</formula>
    </cfRule>
  </conditionalFormatting>
  <conditionalFormatting sqref="G6">
    <cfRule type="containsText" dxfId="52" priority="56" operator="containsText" text="New Tag Required">
      <formula>NOT(ISERROR(SEARCH("New Tag Required",G6)))</formula>
    </cfRule>
  </conditionalFormatting>
  <conditionalFormatting sqref="D6">
    <cfRule type="containsText" dxfId="51" priority="55" operator="containsText" text="Yes">
      <formula>NOT(ISERROR(SEARCH("Yes",D6)))</formula>
    </cfRule>
  </conditionalFormatting>
  <conditionalFormatting sqref="G6">
    <cfRule type="containsText" dxfId="50" priority="54" operator="containsText" text="Action Required">
      <formula>NOT(ISERROR(SEARCH("Action Required",G6)))</formula>
    </cfRule>
  </conditionalFormatting>
  <conditionalFormatting sqref="D90:D189">
    <cfRule type="containsText" dxfId="49" priority="53" operator="containsText" text="Yes">
      <formula>NOT(ISERROR(SEARCH("Yes",D90)))</formula>
    </cfRule>
  </conditionalFormatting>
  <conditionalFormatting sqref="H90:H189">
    <cfRule type="containsText" dxfId="48" priority="52" operator="containsText" text="New Sign Required">
      <formula>NOT(ISERROR(SEARCH("New Sign Required",H90)))</formula>
    </cfRule>
  </conditionalFormatting>
  <conditionalFormatting sqref="G90:G189">
    <cfRule type="containsText" dxfId="47" priority="51" operator="containsText" text="Action Required">
      <formula>NOT(ISERROR(SEARCH("Action Required",G90)))</formula>
    </cfRule>
  </conditionalFormatting>
  <conditionalFormatting sqref="H90:H189">
    <cfRule type="containsText" dxfId="46" priority="50" operator="containsText" text="Action Required">
      <formula>NOT(ISERROR(SEARCH("Action Required",H90)))</formula>
    </cfRule>
  </conditionalFormatting>
  <conditionalFormatting sqref="D7">
    <cfRule type="containsText" dxfId="45" priority="36" operator="containsText" text="Yes">
      <formula>NOT(ISERROR(SEARCH("Yes",D7)))</formula>
    </cfRule>
  </conditionalFormatting>
  <conditionalFormatting sqref="G7">
    <cfRule type="containsText" dxfId="44" priority="35" operator="containsText" text="New Tag Required">
      <formula>NOT(ISERROR(SEARCH("New Tag Required",G7)))</formula>
    </cfRule>
  </conditionalFormatting>
  <conditionalFormatting sqref="H7">
    <cfRule type="containsText" dxfId="43" priority="34" operator="containsText" text="New Sign Required">
      <formula>NOT(ISERROR(SEARCH("New Sign Required",H7)))</formula>
    </cfRule>
  </conditionalFormatting>
  <conditionalFormatting sqref="G7">
    <cfRule type="containsText" dxfId="42" priority="33" operator="containsText" text="Action Required">
      <formula>NOT(ISERROR(SEARCH("Action Required",G7)))</formula>
    </cfRule>
  </conditionalFormatting>
  <conditionalFormatting sqref="H7">
    <cfRule type="containsText" dxfId="41" priority="32" operator="containsText" text="Action Required">
      <formula>NOT(ISERROR(SEARCH("Action Required",H7)))</formula>
    </cfRule>
  </conditionalFormatting>
  <conditionalFormatting sqref="G8">
    <cfRule type="containsText" dxfId="40" priority="31" operator="containsText" text="New Tag Required">
      <formula>NOT(ISERROR(SEARCH("New Tag Required",G8)))</formula>
    </cfRule>
  </conditionalFormatting>
  <conditionalFormatting sqref="H8">
    <cfRule type="containsText" dxfId="39" priority="30" operator="containsText" text="New Sign Required">
      <formula>NOT(ISERROR(SEARCH("New Sign Required",H8)))</formula>
    </cfRule>
  </conditionalFormatting>
  <conditionalFormatting sqref="G8">
    <cfRule type="containsText" dxfId="38" priority="29" operator="containsText" text="Action Required">
      <formula>NOT(ISERROR(SEARCH("Action Required",G8)))</formula>
    </cfRule>
  </conditionalFormatting>
  <conditionalFormatting sqref="H8">
    <cfRule type="containsText" dxfId="37" priority="28" operator="containsText" text="Action Required">
      <formula>NOT(ISERROR(SEARCH("Action Required",H8)))</formula>
    </cfRule>
  </conditionalFormatting>
  <conditionalFormatting sqref="J2:N2">
    <cfRule type="cellIs" dxfId="36" priority="27" operator="notEqual">
      <formula>0</formula>
    </cfRule>
  </conditionalFormatting>
  <conditionalFormatting sqref="J6:J21">
    <cfRule type="cellIs" dxfId="35" priority="26" operator="equal">
      <formula>0</formula>
    </cfRule>
  </conditionalFormatting>
  <conditionalFormatting sqref="M6:M21">
    <cfRule type="cellIs" dxfId="34" priority="25" operator="equal">
      <formula>0</formula>
    </cfRule>
  </conditionalFormatting>
  <conditionalFormatting sqref="J6:J21 M6:M21">
    <cfRule type="cellIs" dxfId="33" priority="22" operator="equal">
      <formula>"In Progress"</formula>
    </cfRule>
    <cfRule type="cellIs" dxfId="32" priority="23" operator="equal">
      <formula>"Log Issues"</formula>
    </cfRule>
    <cfRule type="cellIs" dxfId="31" priority="24" operator="equal">
      <formula>"N/A"</formula>
    </cfRule>
  </conditionalFormatting>
  <conditionalFormatting sqref="K6:K13">
    <cfRule type="expression" dxfId="30" priority="21">
      <formula>$J6="Log Issues"</formula>
    </cfRule>
  </conditionalFormatting>
  <conditionalFormatting sqref="N6:N13">
    <cfRule type="expression" dxfId="29" priority="20">
      <formula>$M6="Log Issues"</formula>
    </cfRule>
  </conditionalFormatting>
  <conditionalFormatting sqref="G9">
    <cfRule type="containsText" dxfId="28" priority="19" operator="containsText" text="New Tag Required">
      <formula>NOT(ISERROR(SEARCH("New Tag Required",G9)))</formula>
    </cfRule>
  </conditionalFormatting>
  <conditionalFormatting sqref="H9">
    <cfRule type="containsText" dxfId="27" priority="18" operator="containsText" text="New Sign Required">
      <formula>NOT(ISERROR(SEARCH("New Sign Required",H9)))</formula>
    </cfRule>
  </conditionalFormatting>
  <conditionalFormatting sqref="G9">
    <cfRule type="containsText" dxfId="26" priority="17" operator="containsText" text="Action Required">
      <formula>NOT(ISERROR(SEARCH("Action Required",G9)))</formula>
    </cfRule>
  </conditionalFormatting>
  <conditionalFormatting sqref="H9">
    <cfRule type="containsText" dxfId="25" priority="16" operator="containsText" text="Action Required">
      <formula>NOT(ISERROR(SEARCH("Action Required",H9)))</formula>
    </cfRule>
  </conditionalFormatting>
  <conditionalFormatting sqref="H1:H1048576">
    <cfRule type="containsText" dxfId="24" priority="14" operator="containsText" text="Remove Old Sign">
      <formula>NOT(ISERROR(SEARCH("Remove Old Sign",H1)))</formula>
    </cfRule>
    <cfRule type="containsText" dxfId="23" priority="15" operator="containsText" text="Move Sign to New Location">
      <formula>NOT(ISERROR(SEARCH("Move Sign to New Location",H1)))</formula>
    </cfRule>
  </conditionalFormatting>
  <conditionalFormatting sqref="G1:G1048576">
    <cfRule type="containsText" dxfId="22" priority="13" operator="containsText" text="Remove Old Tag">
      <formula>NOT(ISERROR(SEARCH("Remove Old Tag",G1)))</formula>
    </cfRule>
  </conditionalFormatting>
  <conditionalFormatting sqref="D8">
    <cfRule type="containsText" dxfId="21" priority="11" operator="containsText" text="Yes">
      <formula>NOT(ISERROR(SEARCH("Yes",D8)))</formula>
    </cfRule>
  </conditionalFormatting>
  <conditionalFormatting sqref="D9">
    <cfRule type="containsText" dxfId="20" priority="10" operator="containsText" text="Yes">
      <formula>NOT(ISERROR(SEARCH("Yes",D9)))</formula>
    </cfRule>
  </conditionalFormatting>
  <conditionalFormatting sqref="D10">
    <cfRule type="containsText" dxfId="19" priority="9" operator="containsText" text="Yes">
      <formula>NOT(ISERROR(SEARCH("Yes",D10)))</formula>
    </cfRule>
  </conditionalFormatting>
  <conditionalFormatting sqref="D11">
    <cfRule type="containsText" dxfId="18" priority="8" operator="containsText" text="Yes">
      <formula>NOT(ISERROR(SEARCH("Yes",D11)))</formula>
    </cfRule>
  </conditionalFormatting>
  <conditionalFormatting sqref="D12">
    <cfRule type="containsText" dxfId="17" priority="7" operator="containsText" text="Yes">
      <formula>NOT(ISERROR(SEARCH("Yes",D12)))</formula>
    </cfRule>
  </conditionalFormatting>
  <conditionalFormatting sqref="D13">
    <cfRule type="containsText" dxfId="16" priority="6" operator="containsText" text="Yes">
      <formula>NOT(ISERROR(SEARCH("Yes",D13)))</formula>
    </cfRule>
  </conditionalFormatting>
  <conditionalFormatting sqref="H7">
    <cfRule type="containsText" dxfId="15" priority="4" operator="containsText" text="New Sign Required">
      <formula>NOT(ISERROR(SEARCH("New Sign Required",H7)))</formula>
    </cfRule>
  </conditionalFormatting>
  <conditionalFormatting sqref="H7">
    <cfRule type="containsText" dxfId="14" priority="3" operator="containsText" text="Action Required">
      <formula>NOT(ISERROR(SEARCH("Action Required",H7)))</formula>
    </cfRule>
  </conditionalFormatting>
  <conditionalFormatting sqref="H7">
    <cfRule type="containsText" dxfId="13" priority="2" operator="containsText" text="New Sign Required">
      <formula>NOT(ISERROR(SEARCH("New Sign Required",H7)))</formula>
    </cfRule>
  </conditionalFormatting>
  <conditionalFormatting sqref="H7">
    <cfRule type="containsText" dxfId="12" priority="1" operator="containsText" text="Action Required">
      <formula>NOT(ISERROR(SEARCH("Action Required",H7)))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B10" sqref="B10"/>
    </sheetView>
  </sheetViews>
  <sheetFormatPr defaultColWidth="9.140625" defaultRowHeight="15" x14ac:dyDescent="0.25"/>
  <cols>
    <col min="1" max="1" width="22.42578125" style="48" bestFit="1" customWidth="1"/>
    <col min="2" max="2" width="33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0308</v>
      </c>
      <c r="C1" s="39"/>
      <c r="D1" s="17" t="s">
        <v>10</v>
      </c>
      <c r="E1" s="40">
        <f>'KD Changes'!G1</f>
        <v>43230</v>
      </c>
    </row>
    <row r="2" spans="1:10" ht="15" customHeight="1" x14ac:dyDescent="0.25">
      <c r="A2" s="43" t="s">
        <v>8</v>
      </c>
      <c r="B2" s="44" t="e">
        <f>VLOOKUP(B1,[1]BuildingList!A:B,2,FALSE)</f>
        <v>#N/A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81</v>
      </c>
      <c r="B6" s="78" t="s">
        <v>82</v>
      </c>
      <c r="C6" s="41" t="s">
        <v>72</v>
      </c>
      <c r="G6" s="29"/>
      <c r="H6" s="29"/>
      <c r="I6" s="41"/>
      <c r="J6" s="41"/>
    </row>
    <row r="7" spans="1:10" ht="15" customHeight="1" x14ac:dyDescent="0.25">
      <c r="A7" s="77" t="s">
        <v>83</v>
      </c>
      <c r="B7" s="78" t="s">
        <v>84</v>
      </c>
      <c r="C7" s="41" t="s">
        <v>72</v>
      </c>
      <c r="G7" s="29"/>
      <c r="H7" s="29"/>
      <c r="I7" s="41"/>
      <c r="J7" s="41"/>
    </row>
    <row r="8" spans="1:10" x14ac:dyDescent="0.25">
      <c r="A8" s="77" t="s">
        <v>85</v>
      </c>
      <c r="B8" s="78" t="s">
        <v>86</v>
      </c>
      <c r="C8" s="41" t="s">
        <v>63</v>
      </c>
      <c r="F8" s="50"/>
      <c r="G8" s="29"/>
      <c r="H8" s="29"/>
    </row>
    <row r="9" spans="1:10" x14ac:dyDescent="0.25">
      <c r="A9" s="77" t="s">
        <v>87</v>
      </c>
      <c r="B9" s="78" t="s">
        <v>88</v>
      </c>
      <c r="C9" s="41" t="s">
        <v>63</v>
      </c>
      <c r="F9" s="50"/>
      <c r="G9" s="29"/>
      <c r="H9" s="29"/>
    </row>
    <row r="10" spans="1:10" x14ac:dyDescent="0.25">
      <c r="A10" s="77" t="s">
        <v>89</v>
      </c>
      <c r="B10" s="78" t="s">
        <v>90</v>
      </c>
      <c r="C10" s="41" t="s">
        <v>63</v>
      </c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1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50"/>
    </row>
    <row r="38" spans="1:8" x14ac:dyDescent="0.25">
      <c r="A38" s="49"/>
      <c r="E38" s="50"/>
      <c r="F38" s="50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4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C48" s="42"/>
      <c r="E48" s="50"/>
      <c r="F48" s="51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49"/>
      <c r="C51" s="42"/>
      <c r="E51" s="50"/>
      <c r="F51" s="50"/>
      <c r="G51" s="50"/>
    </row>
    <row r="52" spans="1:7" x14ac:dyDescent="0.25">
      <c r="A52" s="49"/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197" spans="3:3" x14ac:dyDescent="0.25">
      <c r="C197" s="41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Bill Gatton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2018-05-11T18:35:43Z</dcterms:modified>
</cp:coreProperties>
</file>