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8\"/>
    </mc:Choice>
  </mc:AlternateContent>
  <bookViews>
    <workbookView xWindow="0" yWindow="0" windowWidth="22365" windowHeight="102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M6" i="1"/>
  <c r="J7" i="1"/>
  <c r="M7" i="1"/>
  <c r="J8" i="1"/>
  <c r="M8" i="1"/>
  <c r="J9" i="1"/>
  <c r="M9" i="1"/>
  <c r="J10" i="1"/>
  <c r="M10" i="1"/>
  <c r="J11" i="1"/>
  <c r="M11" i="1"/>
  <c r="J12" i="1"/>
  <c r="M12" i="1"/>
  <c r="J31" i="1"/>
  <c r="M31" i="1"/>
  <c r="E2" i="4" l="1"/>
  <c r="E1" i="4"/>
  <c r="B1" i="4"/>
  <c r="B2" i="4" l="1"/>
  <c r="M17" i="1" l="1"/>
  <c r="M18" i="1"/>
  <c r="M19" i="1"/>
  <c r="M24" i="1"/>
  <c r="M23" i="1"/>
  <c r="M25" i="1"/>
  <c r="M33" i="1"/>
  <c r="M13" i="1"/>
  <c r="M14" i="1"/>
  <c r="M15" i="1"/>
  <c r="M16" i="1"/>
  <c r="M20" i="1"/>
  <c r="M21" i="1"/>
  <c r="M22" i="1"/>
  <c r="M27" i="1"/>
  <c r="M26" i="1"/>
  <c r="M28" i="1"/>
  <c r="M29" i="1"/>
  <c r="M32" i="1"/>
  <c r="J17" i="1"/>
  <c r="J18" i="1"/>
  <c r="J19" i="1"/>
  <c r="J24" i="1"/>
  <c r="J23" i="1"/>
  <c r="J25" i="1"/>
  <c r="J33" i="1"/>
  <c r="J13" i="1"/>
  <c r="J14" i="1"/>
  <c r="J15" i="1"/>
  <c r="J16" i="1"/>
  <c r="J20" i="1"/>
  <c r="J21" i="1"/>
  <c r="J22" i="1"/>
  <c r="J27" i="1"/>
  <c r="J26" i="1"/>
  <c r="J28" i="1"/>
  <c r="J29" i="1"/>
  <c r="J32" i="1"/>
  <c r="H38" i="1" l="1"/>
  <c r="G38" i="1"/>
  <c r="M38" i="1" l="1"/>
  <c r="K2" i="1" s="1"/>
  <c r="J3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<sst xmlns="http://schemas.openxmlformats.org/spreadsheetml/2006/main" count="305" uniqueCount="132">
  <si>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</si>
  <si>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</si>
  <si>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</si>
  <si>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</si>
  <si>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</si>
  <si>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</si>
  <si>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</si>
  <si>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</si>
  <si>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</si>
  <si>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</si>
  <si>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</si>
  <si>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</si>
  <si>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</si>
  <si>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</si>
  <si>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</si>
  <si>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</si>
  <si>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</si>
  <si>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</si>
  <si>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</si>
  <si>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</si>
  <si>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</si>
  <si>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</si>
  <si>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</si>
  <si>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</si>
  <si>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</si>
  <si>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</si>
  <si>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</si>
  <si>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</si>
  <si>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</si>
  <si>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</si>
  <si>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</si>
  <si>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</si>
  <si>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</si>
  <si>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</si>
  <si>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</si>
  <si>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</si>
  <si>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</si>
  <si>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</si>
  <si>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</si>
  <si>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</si>
  <si>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</si>
  <si>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</si>
  <si>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</si>
  <si>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</si>
  <si>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</si>
  <si>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</si>
  <si>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</si>
  <si>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</si>
  <si>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</si>
  <si>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</si>
  <si>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</si>
  <si>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</si>
  <si>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</si>
  <si>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</si>
  <si>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</si>
  <si>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</si>
  <si>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</si>
  <si>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</si>
  <si>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</si>
  <si>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</si>
  <si>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</si>
  <si>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</si>
  <si>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</si>
  <si>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</si>
  <si>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</si>
  <si>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</si>
  <si>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</si>
  <si>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</si>
  <si>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</si>
  <si>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</si>
  <si>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</si>
  <si>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</si>
  <si>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</si>
  <si>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</si>
  <si>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</si>
  <si>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0298</t>
  </si>
  <si>
    <t>01</t>
  </si>
  <si>
    <t>MS0101</t>
  </si>
  <si>
    <t>MS0103</t>
  </si>
  <si>
    <t>MS0103A</t>
  </si>
  <si>
    <t>MS0103B</t>
  </si>
  <si>
    <t>MS0105</t>
  </si>
  <si>
    <t>MS0105B</t>
  </si>
  <si>
    <t>MS0105A</t>
  </si>
  <si>
    <t>MS0107A</t>
  </si>
  <si>
    <t>MS0110A</t>
  </si>
  <si>
    <t>MS0104B</t>
  </si>
  <si>
    <t>MS0104C</t>
  </si>
  <si>
    <t>MS0106A</t>
  </si>
  <si>
    <t>MS0106B</t>
  </si>
  <si>
    <t>MS0108B</t>
  </si>
  <si>
    <t>MS0108C</t>
  </si>
  <si>
    <t>MS0108A</t>
  </si>
  <si>
    <t>MS0108</t>
  </si>
  <si>
    <t>MS0110</t>
  </si>
  <si>
    <t>MS0104</t>
  </si>
  <si>
    <t>MS0106</t>
  </si>
  <si>
    <t>MS0107</t>
  </si>
  <si>
    <t>MS0107B</t>
  </si>
  <si>
    <t>MS0113</t>
  </si>
  <si>
    <t>MS0102</t>
  </si>
  <si>
    <t>MS0101A</t>
  </si>
  <si>
    <t>Door Removed</t>
  </si>
  <si>
    <t>MS0104A</t>
  </si>
  <si>
    <t>verify if signs and tags installed during renovation work</t>
  </si>
  <si>
    <t>CPMD Project 2452.0 - Reno [0298] William R. Willard Medical Education Bldg – Neurosurgery</t>
  </si>
  <si>
    <t>MS0104D</t>
  </si>
  <si>
    <t>MS0109</t>
  </si>
  <si>
    <t>MS0114</t>
  </si>
  <si>
    <t>M0100SE</t>
  </si>
  <si>
    <t>LX-0298-01-MS0104A</t>
  </si>
  <si>
    <t>MEDICAL SCIENCE - Room MS0104A</t>
  </si>
  <si>
    <t>LX-0298-01-MS0104B</t>
  </si>
  <si>
    <t>MEDICAL SCIENCE - Room MS0104B</t>
  </si>
  <si>
    <t>LX-0298-01-MS0104C</t>
  </si>
  <si>
    <t>MEDICAL SCIENCE - Room MS0104C</t>
  </si>
  <si>
    <t>LX-0298-01-MS0106A</t>
  </si>
  <si>
    <t>MEDICAL SCIENCE - Room MS0106A</t>
  </si>
  <si>
    <t>LX-0298-01-MS0106B</t>
  </si>
  <si>
    <t>MEDICAL SCIENCE - Room MS0106B</t>
  </si>
  <si>
    <t>LX-0298-01-MS0108A</t>
  </si>
  <si>
    <t>MEDICAL SCIENCE - Room MS0108A</t>
  </si>
  <si>
    <t>LX-0298-01-MS0108B</t>
  </si>
  <si>
    <t>MEDICAL SCIENCE - Room MS0108B</t>
  </si>
  <si>
    <t>LX-0298-01-MS0108C</t>
  </si>
  <si>
    <t>MEDICAL SCIENCE - Room MS0108C</t>
  </si>
  <si>
    <t>LX-0298-01-MS0103A</t>
  </si>
  <si>
    <t>LX-0298-01-MS0103B</t>
  </si>
  <si>
    <t>MEDICAL SCIENCE - Room MS0103A</t>
  </si>
  <si>
    <t>MEDICAL SCIENCE - Room MS0103B</t>
  </si>
  <si>
    <t>LX-0298-01-MS0110A</t>
  </si>
  <si>
    <t>MEDICAL SCIENCE - Room MS0110A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</si>
</sst>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8" borderId="20" xfId="0" applyFont="1" applyFill="1" applyBorder="1" applyAlignment="1" applyProtection="1">
      <alignment wrapText="1"/>
      <protection locked="0"/>
    </xf>
    <xf numFmtId="49" fontId="0" fillId="39" borderId="0" xfId="0" applyNumberFormat="1" applyFill="1"/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topLeftCell="A4" zoomScale="90" zoomScaleNormal="90" workbookViewId="0">
      <selection activeCell="C37" sqref="C37"/>
    </sheetView>
  </sheetViews>
  <sheetFormatPr defaultColWidth="9.140625" defaultRowHeight="15" x14ac:dyDescent="0.25"/>
  <cols>
    <col min="1" max="1" width="12.5703125" style="27" bestFit="1" customWidth="1"/>
    <col min="2" max="2" width="7.42578125" style="27" bestFit="1" customWidth="1"/>
    <col min="3" max="3" width="24" style="20" customWidth="1"/>
    <col min="4" max="4" width="14.28515625" style="20" bestFit="1" customWidth="1"/>
    <col min="5" max="5" width="8.42578125" style="20" bestFit="1" customWidth="1"/>
    <col min="6" max="6" width="13.28515625" style="20" bestFit="1" customWidth="1"/>
    <col min="7" max="8" width="18.5703125" style="20" customWidth="1"/>
    <col min="9" max="9" width="26.85546875" style="21" customWidth="1"/>
    <col min="10" max="14" width="9.140625" style="20"/>
    <col min="15" max="15" width="11.5703125" style="20" customWidth="1"/>
    <col min="16" max="16384" width="9.140625" style="20"/>
  </cols>
  <sheetData>
    <row r="1" spans="1:16" ht="90" x14ac:dyDescent="0.25">
      <c r="A1" s="50" t="s">
        <v>7</v>
      </c>
      <c r="B1" s="64" t="s">
        <v>75</v>
      </c>
      <c r="C1" s="64"/>
      <c r="F1" s="42" t="s">
        <v>10</v>
      </c>
      <c r="G1" s="19">
        <v>42759</v>
      </c>
      <c r="J1" s="51" t="s">
        <v>33</v>
      </c>
      <c r="K1" s="51" t="s">
        <v>34</v>
      </c>
      <c r="L1" s="52"/>
      <c r="M1" s="52"/>
      <c r="N1" s="52"/>
      <c r="O1" s="53" t="s">
        <v>35</v>
      </c>
      <c r="P1" s="54" t="s">
        <v>47</v>
      </c>
    </row>
    <row r="2" spans="1:16" ht="15.75" thickBot="1" x14ac:dyDescent="0.3">
      <c r="A2" s="55" t="s">
        <v>8</v>
      </c>
      <c r="B2" s="65" t="str">
        <f>VLOOKUP(B1,BuildingList!A:B,2,FALSE)</f>
        <v>William R. Willard Medical Education Building</v>
      </c>
      <c r="C2" s="65"/>
      <c r="F2" s="56" t="s">
        <v>12</v>
      </c>
      <c r="G2" s="26" t="s">
        <v>71</v>
      </c>
      <c r="J2" s="57">
        <f>G38-J38</f>
        <v>13</v>
      </c>
      <c r="K2" s="57">
        <f>H38-M38</f>
        <v>13</v>
      </c>
      <c r="L2" s="58"/>
      <c r="M2" s="58"/>
      <c r="N2" s="58"/>
      <c r="O2" s="59"/>
      <c r="P2" s="60"/>
    </row>
    <row r="3" spans="1:16" x14ac:dyDescent="0.25">
      <c r="J3" s="21"/>
      <c r="K3" s="21"/>
      <c r="L3" s="21"/>
      <c r="M3" s="21"/>
      <c r="N3" s="21"/>
      <c r="O3" s="21"/>
    </row>
    <row r="4" spans="1:16" ht="15" customHeight="1" x14ac:dyDescent="0.25">
      <c r="B4" s="66" t="s">
        <v>105</v>
      </c>
      <c r="C4" s="66"/>
      <c r="D4" s="66"/>
      <c r="E4" s="66"/>
      <c r="F4" s="66"/>
      <c r="G4" s="66"/>
      <c r="I4" s="66" t="s">
        <v>104</v>
      </c>
      <c r="J4" s="66"/>
      <c r="K4" s="66"/>
      <c r="L4" s="66"/>
      <c r="M4" s="66"/>
      <c r="N4" s="66"/>
      <c r="O4" s="66"/>
    </row>
    <row r="5" spans="1:16" s="13" customFormat="1" ht="45.75" thickBot="1" x14ac:dyDescent="0.3">
      <c r="A5" s="43" t="s">
        <v>19</v>
      </c>
      <c r="B5" s="43" t="s">
        <v>14</v>
      </c>
      <c r="C5" s="44" t="s">
        <v>9</v>
      </c>
      <c r="D5" s="44" t="s">
        <v>4</v>
      </c>
      <c r="E5" s="44" t="s">
        <v>1</v>
      </c>
      <c r="F5" s="44" t="s">
        <v>11</v>
      </c>
      <c r="G5" s="44" t="s">
        <v>15</v>
      </c>
      <c r="H5" s="44" t="s">
        <v>16</v>
      </c>
      <c r="I5" s="45" t="s">
        <v>17</v>
      </c>
      <c r="J5" s="45" t="s">
        <v>36</v>
      </c>
      <c r="K5" s="45" t="s">
        <v>37</v>
      </c>
      <c r="L5" s="45" t="s">
        <v>38</v>
      </c>
      <c r="M5" s="45" t="s">
        <v>39</v>
      </c>
      <c r="N5" s="45" t="s">
        <v>37</v>
      </c>
      <c r="O5" s="45" t="s">
        <v>38</v>
      </c>
    </row>
    <row r="6" spans="1:16" ht="15" customHeight="1" thickTop="1" x14ac:dyDescent="0.25">
      <c r="A6" s="27" t="s">
        <v>77</v>
      </c>
      <c r="B6" s="27" t="s">
        <v>76</v>
      </c>
      <c r="C6" s="21" t="s">
        <v>28</v>
      </c>
      <c r="D6" s="20" t="s">
        <v>5</v>
      </c>
      <c r="E6" s="29">
        <v>218</v>
      </c>
      <c r="F6" s="29">
        <v>149</v>
      </c>
      <c r="G6" s="29" t="s">
        <v>3</v>
      </c>
      <c r="H6" s="20" t="s">
        <v>18</v>
      </c>
      <c r="J6" s="35">
        <f>IF(G6="No Change","N/A",IF(G6="New Tag Required",Lookup!F:F,IF(G6="Remove Old Tag",Lookup!F:F,IF(G6="N/A","N/A",""))))</f>
        <v>0</v>
      </c>
      <c r="K6" s="40"/>
      <c r="L6" s="21"/>
      <c r="M6" s="35" t="str">
        <f>IF(H6="No Change","N/A",IF(H6="New Tag Required",Lookup!F:F,IF(H6="Remove Old Sign",Lookup!F:F,IF(H6="N/A","N/A",""))))</f>
        <v/>
      </c>
      <c r="N6" s="36"/>
      <c r="O6" s="35"/>
    </row>
    <row r="7" spans="1:16" ht="15" customHeight="1" x14ac:dyDescent="0.25">
      <c r="A7" s="27" t="s">
        <v>101</v>
      </c>
      <c r="B7" s="49" t="s">
        <v>76</v>
      </c>
      <c r="C7" s="21" t="s">
        <v>102</v>
      </c>
      <c r="D7" s="20" t="s">
        <v>5</v>
      </c>
      <c r="E7" s="29">
        <v>141</v>
      </c>
      <c r="F7" s="29">
        <v>142</v>
      </c>
      <c r="G7" s="29" t="s">
        <v>13</v>
      </c>
      <c r="H7" s="20" t="s">
        <v>13</v>
      </c>
      <c r="J7" s="35" t="str">
        <f>IF(G7="No Change","N/A",IF(G7="New Tag Required",Lookup!F:F,IF(G7="Remove Old Tag",Lookup!F:F,IF(G7="N/A","N/A",""))))</f>
        <v>N/A</v>
      </c>
      <c r="K7" s="40"/>
      <c r="L7" s="21"/>
      <c r="M7" s="35" t="str">
        <f>IF(H7="No Change","N/A",IF(H7="New Tag Required",Lookup!F:F,IF(H7="Remove Old Sign",Lookup!F:F,IF(H7="N/A","N/A",""))))</f>
        <v>N/A</v>
      </c>
      <c r="N7" s="36"/>
      <c r="O7" s="35"/>
    </row>
    <row r="8" spans="1:16" ht="15" customHeight="1" x14ac:dyDescent="0.25">
      <c r="A8" s="39" t="s">
        <v>100</v>
      </c>
      <c r="B8" s="27" t="s">
        <v>76</v>
      </c>
      <c r="C8" s="21" t="s">
        <v>73</v>
      </c>
      <c r="D8" s="20" t="s">
        <v>5</v>
      </c>
      <c r="E8" s="29">
        <v>267</v>
      </c>
      <c r="F8" s="29">
        <v>247</v>
      </c>
      <c r="G8" s="29" t="s">
        <v>2</v>
      </c>
      <c r="H8" s="20" t="s">
        <v>2</v>
      </c>
      <c r="J8" s="35" t="str">
        <f>IF(G8="No Change","N/A",IF(G8="New Tag Required",Lookup!F:F,IF(G8="Remove Old Tag",Lookup!F:F,IF(G8="N/A","N/A",""))))</f>
        <v>N/A</v>
      </c>
      <c r="K8" s="40"/>
      <c r="L8" s="21"/>
      <c r="M8" s="35" t="str">
        <f>IF(H8="No Change","N/A",IF(H8="New Tag Required",Lookup!F:F,IF(H8="Remove Old Sign",Lookup!F:F,IF(H8="N/A","N/A",""))))</f>
        <v>N/A</v>
      </c>
      <c r="N8" s="40"/>
      <c r="O8" s="21"/>
    </row>
    <row r="9" spans="1:16" ht="15" customHeight="1" x14ac:dyDescent="0.25">
      <c r="A9" s="27" t="s">
        <v>78</v>
      </c>
      <c r="B9" s="27" t="s">
        <v>76</v>
      </c>
      <c r="C9" s="21" t="s">
        <v>28</v>
      </c>
      <c r="D9" s="20" t="s">
        <v>5</v>
      </c>
      <c r="E9" s="29">
        <v>212</v>
      </c>
      <c r="F9" s="29">
        <v>140</v>
      </c>
      <c r="G9" s="29" t="s">
        <v>3</v>
      </c>
      <c r="H9" s="20" t="s">
        <v>18</v>
      </c>
      <c r="J9" s="35">
        <f>IF(G9="No Change","N/A",IF(G9="New Tag Required",Lookup!F:F,IF(G9="Remove Old Tag",Lookup!F:F,IF(G9="N/A","N/A",""))))</f>
        <v>0</v>
      </c>
      <c r="K9" s="40"/>
      <c r="L9" s="21"/>
      <c r="M9" s="35" t="str">
        <f>IF(H9="No Change","N/A",IF(H9="New Tag Required",Lookup!F:F,IF(H9="Remove Old Sign",Lookup!F:F,IF(H9="N/A","N/A",""))))</f>
        <v/>
      </c>
      <c r="N9" s="36"/>
      <c r="O9" s="35"/>
    </row>
    <row r="10" spans="1:16" ht="15" customHeight="1" x14ac:dyDescent="0.25">
      <c r="A10" s="27" t="s">
        <v>79</v>
      </c>
      <c r="B10" s="27" t="s">
        <v>76</v>
      </c>
      <c r="C10" s="21" t="s">
        <v>24</v>
      </c>
      <c r="D10" s="20" t="s">
        <v>5</v>
      </c>
      <c r="E10" s="29">
        <v>0</v>
      </c>
      <c r="F10" s="29">
        <v>135</v>
      </c>
      <c r="G10" s="29" t="s">
        <v>3</v>
      </c>
      <c r="H10" s="20" t="s">
        <v>18</v>
      </c>
      <c r="J10" s="35">
        <f>IF(G10="No Change","N/A",IF(G10="New Tag Required",Lookup!F:F,IF(G10="Remove Old Tag",Lookup!F:F,IF(G10="N/A","N/A",""))))</f>
        <v>0</v>
      </c>
      <c r="K10" s="40"/>
      <c r="L10" s="21"/>
      <c r="M10" s="35" t="str">
        <f>IF(H10="No Change","N/A",IF(H10="New Tag Required",Lookup!F:F,IF(H10="Remove Old Sign",Lookup!F:F,IF(H10="N/A","N/A",""))))</f>
        <v/>
      </c>
      <c r="N10" s="36"/>
      <c r="O10" s="35"/>
    </row>
    <row r="11" spans="1:16" ht="15" customHeight="1" x14ac:dyDescent="0.25">
      <c r="A11" s="37" t="s">
        <v>80</v>
      </c>
      <c r="B11" s="27" t="s">
        <v>76</v>
      </c>
      <c r="C11" s="21" t="s">
        <v>24</v>
      </c>
      <c r="D11" s="20" t="s">
        <v>5</v>
      </c>
      <c r="E11" s="38">
        <v>0</v>
      </c>
      <c r="F11" s="38">
        <v>130</v>
      </c>
      <c r="G11" s="29" t="s">
        <v>3</v>
      </c>
      <c r="H11" s="20" t="s">
        <v>18</v>
      </c>
      <c r="J11" s="35">
        <f>IF(G11="No Change","N/A",IF(G11="New Tag Required",Lookup!F:F,IF(G11="Remove Old Tag",Lookup!F:F,IF(G11="N/A","N/A",""))))</f>
        <v>0</v>
      </c>
      <c r="K11" s="40"/>
      <c r="L11" s="21"/>
      <c r="M11" s="35" t="str">
        <f>IF(H11="No Change","N/A",IF(H11="New Tag Required",Lookup!F:F,IF(H11="Remove Old Sign",Lookup!F:F,IF(H11="N/A","N/A",""))))</f>
        <v/>
      </c>
      <c r="N11" s="36"/>
      <c r="O11" s="35"/>
    </row>
    <row r="12" spans="1:16" ht="15" customHeight="1" x14ac:dyDescent="0.25">
      <c r="A12" s="39" t="s">
        <v>95</v>
      </c>
      <c r="B12" s="27" t="s">
        <v>76</v>
      </c>
      <c r="C12" s="21" t="s">
        <v>49</v>
      </c>
      <c r="D12" s="20" t="s">
        <v>5</v>
      </c>
      <c r="E12" s="29">
        <v>95</v>
      </c>
      <c r="F12" s="29">
        <v>410</v>
      </c>
      <c r="G12" s="29" t="s">
        <v>3</v>
      </c>
      <c r="H12" s="20" t="s">
        <v>18</v>
      </c>
      <c r="J12" s="35">
        <f>IF(G12="No Change","N/A",IF(G12="New Tag Required",Lookup!F:F,IF(G12="Remove Old Tag",Lookup!F:F,IF(G12="N/A","N/A",""))))</f>
        <v>0</v>
      </c>
      <c r="K12" s="40"/>
      <c r="L12" s="21"/>
      <c r="M12" s="35" t="str">
        <f>IF(H12="No Change","N/A",IF(H12="New Tag Required",Lookup!F:F,IF(H12="Remove Old Sign",Lookup!F:F,IF(H12="N/A","N/A",""))))</f>
        <v/>
      </c>
      <c r="N12" s="40"/>
      <c r="O12" s="21"/>
    </row>
    <row r="13" spans="1:16" ht="15" customHeight="1" x14ac:dyDescent="0.25">
      <c r="A13" s="39" t="s">
        <v>103</v>
      </c>
      <c r="B13" s="27" t="s">
        <v>76</v>
      </c>
      <c r="C13" s="21" t="s">
        <v>51</v>
      </c>
      <c r="D13" s="20" t="s">
        <v>5</v>
      </c>
      <c r="E13" s="29">
        <v>78</v>
      </c>
      <c r="F13" s="29">
        <v>0</v>
      </c>
      <c r="G13" s="29" t="s">
        <v>13</v>
      </c>
      <c r="H13" s="20" t="s">
        <v>13</v>
      </c>
      <c r="J13" s="35" t="str">
        <f>IF(G13="No Change","N/A",IF(G13="New Tag Required",Lookup!F:F,IF(G13="Remove Old Tag",Lookup!F:F,IF(G13="N/A","N/A",""))))</f>
        <v>N/A</v>
      </c>
      <c r="K13" s="40"/>
      <c r="L13" s="21"/>
      <c r="M13" s="35" t="str">
        <f>IF(H13="No Change","N/A",IF(H13="New Tag Required",Lookup!F:F,IF(H13="Remove Old Sign",Lookup!F:F,IF(H13="N/A","N/A",""))))</f>
        <v>N/A</v>
      </c>
      <c r="N13" s="40"/>
      <c r="O13" s="21"/>
    </row>
    <row r="14" spans="1:16" ht="15" customHeight="1" x14ac:dyDescent="0.25">
      <c r="A14" s="39" t="s">
        <v>86</v>
      </c>
      <c r="B14" s="27" t="s">
        <v>76</v>
      </c>
      <c r="C14" s="21" t="s">
        <v>51</v>
      </c>
      <c r="D14" s="20" t="s">
        <v>5</v>
      </c>
      <c r="E14" s="29">
        <v>137</v>
      </c>
      <c r="F14" s="38">
        <v>0</v>
      </c>
      <c r="G14" s="29" t="s">
        <v>13</v>
      </c>
      <c r="H14" s="20" t="s">
        <v>13</v>
      </c>
      <c r="J14" s="35" t="str">
        <f>IF(G14="No Change","N/A",IF(G14="New Tag Required",Lookup!F:F,IF(G14="Remove Old Tag",Lookup!F:F,IF(G14="N/A","N/A",""))))</f>
        <v>N/A</v>
      </c>
      <c r="K14" s="40"/>
      <c r="L14" s="21"/>
      <c r="M14" s="35" t="str">
        <f>IF(H14="No Change","N/A",IF(H14="New Tag Required",Lookup!F:F,IF(H14="Remove Old Sign",Lookup!F:F,IF(H14="N/A","N/A",""))))</f>
        <v>N/A</v>
      </c>
      <c r="N14" s="40"/>
      <c r="O14" s="21"/>
    </row>
    <row r="15" spans="1:16" ht="15" customHeight="1" x14ac:dyDescent="0.25">
      <c r="A15" s="39" t="s">
        <v>87</v>
      </c>
      <c r="B15" s="27" t="s">
        <v>76</v>
      </c>
      <c r="C15" s="21" t="s">
        <v>51</v>
      </c>
      <c r="D15" s="20" t="s">
        <v>5</v>
      </c>
      <c r="E15" s="29">
        <v>41</v>
      </c>
      <c r="F15" s="29">
        <v>0</v>
      </c>
      <c r="G15" s="29" t="s">
        <v>13</v>
      </c>
      <c r="H15" s="20" t="s">
        <v>13</v>
      </c>
      <c r="J15" s="35" t="str">
        <f>IF(G15="No Change","N/A",IF(G15="New Tag Required",Lookup!F:F,IF(G15="Remove Old Tag",Lookup!F:F,IF(G15="N/A","N/A",""))))</f>
        <v>N/A</v>
      </c>
      <c r="K15" s="40"/>
      <c r="L15" s="21"/>
      <c r="M15" s="35" t="str">
        <f>IF(H15="No Change","N/A",IF(H15="New Tag Required",Lookup!F:F,IF(H15="Remove Old Sign",Lookup!F:F,IF(H15="N/A","N/A",""))))</f>
        <v>N/A</v>
      </c>
      <c r="N15" s="40"/>
      <c r="O15" s="21"/>
    </row>
    <row r="16" spans="1:16" ht="15" customHeight="1" x14ac:dyDescent="0.25">
      <c r="A16" s="39" t="s">
        <v>106</v>
      </c>
      <c r="B16" s="27" t="s">
        <v>76</v>
      </c>
      <c r="C16" s="21" t="s">
        <v>51</v>
      </c>
      <c r="D16" s="20" t="s">
        <v>5</v>
      </c>
      <c r="E16" s="29">
        <v>65</v>
      </c>
      <c r="F16" s="38">
        <v>0</v>
      </c>
      <c r="G16" s="29" t="s">
        <v>13</v>
      </c>
      <c r="H16" s="20" t="s">
        <v>13</v>
      </c>
      <c r="J16" s="35" t="str">
        <f>IF(G16="No Change","N/A",IF(G16="New Tag Required",Lookup!F:F,IF(G16="Remove Old Tag",Lookup!F:F,IF(G16="N/A","N/A",""))))</f>
        <v>N/A</v>
      </c>
      <c r="K16" s="40"/>
      <c r="L16" s="21"/>
      <c r="M16" s="35" t="str">
        <f>IF(H16="No Change","N/A",IF(H16="New Tag Required",Lookup!F:F,IF(H16="Remove Old Sign",Lookup!F:F,IF(H16="N/A","N/A",""))))</f>
        <v>N/A</v>
      </c>
      <c r="N16" s="40"/>
      <c r="O16" s="21"/>
    </row>
    <row r="17" spans="1:15" ht="15" customHeight="1" x14ac:dyDescent="0.25">
      <c r="A17" s="39" t="s">
        <v>81</v>
      </c>
      <c r="B17" s="27" t="s">
        <v>76</v>
      </c>
      <c r="C17" s="21" t="s">
        <v>28</v>
      </c>
      <c r="D17" s="20" t="s">
        <v>5</v>
      </c>
      <c r="E17" s="29">
        <v>245</v>
      </c>
      <c r="F17" s="29">
        <v>120</v>
      </c>
      <c r="G17" s="29" t="s">
        <v>3</v>
      </c>
      <c r="H17" s="20" t="s">
        <v>18</v>
      </c>
      <c r="J17" s="35">
        <f>IF(G17="No Change","N/A",IF(G17="New Tag Required",Lookup!F:F,IF(G17="Remove Old Tag",Lookup!F:F,IF(G17="N/A","N/A",""))))</f>
        <v>0</v>
      </c>
      <c r="K17" s="36"/>
      <c r="L17" s="35"/>
      <c r="M17" s="35" t="str">
        <f>IF(H17="No Change","N/A",IF(H17="New Tag Required",Lookup!F:F,IF(H17="Remove Old Sign",Lookup!F:F,IF(H17="N/A","N/A",""))))</f>
        <v/>
      </c>
      <c r="N17" s="36"/>
      <c r="O17" s="35"/>
    </row>
    <row r="18" spans="1:15" ht="15" customHeight="1" x14ac:dyDescent="0.25">
      <c r="A18" s="39" t="s">
        <v>83</v>
      </c>
      <c r="B18" s="27" t="s">
        <v>76</v>
      </c>
      <c r="C18" s="21" t="s">
        <v>28</v>
      </c>
      <c r="D18" s="20" t="s">
        <v>5</v>
      </c>
      <c r="E18" s="29">
        <v>123</v>
      </c>
      <c r="F18" s="29">
        <v>133</v>
      </c>
      <c r="G18" s="29" t="s">
        <v>3</v>
      </c>
      <c r="H18" s="20" t="s">
        <v>18</v>
      </c>
      <c r="J18" s="35">
        <f>IF(G18="No Change","N/A",IF(G18="New Tag Required",Lookup!F:F,IF(G18="Remove Old Tag",Lookup!F:F,IF(G18="N/A","N/A",""))))</f>
        <v>0</v>
      </c>
      <c r="K18" s="36"/>
      <c r="L18" s="35"/>
      <c r="M18" s="35" t="str">
        <f>IF(H18="No Change","N/A",IF(H18="New Tag Required",Lookup!F:F,IF(H18="Remove Old Sign",Lookup!F:F,IF(H18="N/A","N/A",""))))</f>
        <v/>
      </c>
      <c r="N18" s="36"/>
      <c r="O18" s="35"/>
    </row>
    <row r="19" spans="1:15" ht="15" customHeight="1" x14ac:dyDescent="0.25">
      <c r="A19" s="39" t="s">
        <v>82</v>
      </c>
      <c r="B19" s="27" t="s">
        <v>76</v>
      </c>
      <c r="C19" s="21" t="s">
        <v>28</v>
      </c>
      <c r="D19" s="20" t="s">
        <v>5</v>
      </c>
      <c r="E19" s="29">
        <v>141</v>
      </c>
      <c r="F19" s="29">
        <v>117</v>
      </c>
      <c r="G19" s="29" t="s">
        <v>3</v>
      </c>
      <c r="H19" s="20" t="s">
        <v>18</v>
      </c>
      <c r="J19" s="35">
        <f>IF(G20="No Change","N/A",IF(G20="New Tag Required",Lookup!F:F,IF(G20="Remove Old Tag",Lookup!F:F,IF(G20="N/A","N/A",""))))</f>
        <v>0</v>
      </c>
      <c r="K19" s="36"/>
      <c r="L19" s="35"/>
      <c r="M19" s="35" t="str">
        <f>IF(H20="No Change","N/A",IF(H20="New Tag Required",Lookup!F:F,IF(H20="Remove Old Sign",Lookup!F:F,IF(H20="N/A","N/A",""))))</f>
        <v/>
      </c>
      <c r="N19" s="36"/>
      <c r="O19" s="35"/>
    </row>
    <row r="20" spans="1:15" ht="15" customHeight="1" x14ac:dyDescent="0.25">
      <c r="A20" s="39" t="s">
        <v>96</v>
      </c>
      <c r="B20" s="27" t="s">
        <v>76</v>
      </c>
      <c r="C20" s="21" t="s">
        <v>22</v>
      </c>
      <c r="D20" s="20" t="s">
        <v>5</v>
      </c>
      <c r="E20" s="29">
        <v>231</v>
      </c>
      <c r="F20" s="29">
        <v>229</v>
      </c>
      <c r="G20" s="29" t="s">
        <v>3</v>
      </c>
      <c r="H20" s="20" t="s">
        <v>18</v>
      </c>
      <c r="J20" s="35" t="e">
        <f>IF(#REF!="No Change","N/A",IF(#REF!="New Tag Required",Lookup!F:F,IF(#REF!="Remove Old Tag",Lookup!F:F,IF(#REF!="N/A","N/A",""))))</f>
        <v>#REF!</v>
      </c>
      <c r="K20" s="41"/>
      <c r="M20" s="35" t="e">
        <f>IF(#REF!="No Change","N/A",IF(#REF!="New Tag Required",Lookup!F:F,IF(#REF!="Remove Old Sign",Lookup!F:F,IF(#REF!="N/A","N/A",""))))</f>
        <v>#REF!</v>
      </c>
      <c r="N20" s="40"/>
      <c r="O20" s="21"/>
    </row>
    <row r="21" spans="1:15" ht="15" customHeight="1" x14ac:dyDescent="0.25">
      <c r="A21" s="39" t="s">
        <v>88</v>
      </c>
      <c r="B21" s="27" t="s">
        <v>76</v>
      </c>
      <c r="C21" s="21" t="s">
        <v>51</v>
      </c>
      <c r="D21" s="20" t="s">
        <v>5</v>
      </c>
      <c r="E21" s="29">
        <v>64</v>
      </c>
      <c r="F21" s="29">
        <v>0</v>
      </c>
      <c r="G21" s="29" t="s">
        <v>13</v>
      </c>
      <c r="H21" s="20" t="s">
        <v>13</v>
      </c>
      <c r="J21" s="35" t="str">
        <f>IF(G21="No Change","N/A",IF(G21="New Tag Required",Lookup!F:F,IF(G21="Remove Old Tag",Lookup!F:F,IF(G21="N/A","N/A",""))))</f>
        <v>N/A</v>
      </c>
      <c r="K21" s="41"/>
      <c r="M21" s="35" t="str">
        <f>IF(H21="No Change","N/A",IF(H21="New Tag Required",Lookup!F:F,IF(H21="Remove Old Sign",Lookup!F:F,IF(H21="N/A","N/A",""))))</f>
        <v>N/A</v>
      </c>
      <c r="N21" s="40"/>
      <c r="O21" s="21"/>
    </row>
    <row r="22" spans="1:15" ht="15" customHeight="1" x14ac:dyDescent="0.25">
      <c r="A22" s="39" t="s">
        <v>89</v>
      </c>
      <c r="B22" s="27" t="s">
        <v>76</v>
      </c>
      <c r="C22" s="21" t="s">
        <v>51</v>
      </c>
      <c r="D22" s="20" t="s">
        <v>5</v>
      </c>
      <c r="E22" s="29">
        <v>83</v>
      </c>
      <c r="F22" s="29">
        <v>0</v>
      </c>
      <c r="G22" s="29" t="s">
        <v>13</v>
      </c>
      <c r="H22" s="20" t="s">
        <v>13</v>
      </c>
      <c r="J22" s="35" t="str">
        <f>IF(G22="No Change","N/A",IF(G22="New Tag Required",Lookup!F:F,IF(G22="Remove Old Tag",Lookup!F:F,IF(G22="N/A","N/A",""))))</f>
        <v>N/A</v>
      </c>
      <c r="K22" s="41"/>
      <c r="M22" s="35" t="str">
        <f>IF(H22="No Change","N/A",IF(H22="New Tag Required",Lookup!F:F,IF(H22="Remove Old Sign",Lookup!F:F,IF(H22="N/A","N/A",""))))</f>
        <v>N/A</v>
      </c>
      <c r="N22" s="41"/>
    </row>
    <row r="23" spans="1:15" ht="15" customHeight="1" x14ac:dyDescent="0.25">
      <c r="A23" s="39" t="s">
        <v>97</v>
      </c>
      <c r="B23" s="27" t="s">
        <v>76</v>
      </c>
      <c r="C23" s="21" t="s">
        <v>73</v>
      </c>
      <c r="D23" s="20" t="s">
        <v>5</v>
      </c>
      <c r="E23" s="29">
        <v>202</v>
      </c>
      <c r="F23" s="29">
        <v>203</v>
      </c>
      <c r="G23" s="29" t="s">
        <v>2</v>
      </c>
      <c r="H23" s="20" t="s">
        <v>2</v>
      </c>
      <c r="J23" s="35" t="str">
        <f>IF(G23="No Change","N/A",IF(G23="New Tag Required",Lookup!F:F,IF(G23="Remove Old Tag",Lookup!F:F,IF(G23="N/A","N/A",""))))</f>
        <v>N/A</v>
      </c>
      <c r="K23" s="36"/>
      <c r="L23" s="35"/>
      <c r="M23" s="35" t="str">
        <f>IF(H23="No Change","N/A",IF(H23="New Tag Required",Lookup!F:F,IF(H23="Remove Old Sign",Lookup!F:F,IF(H23="N/A","N/A",""))))</f>
        <v>N/A</v>
      </c>
      <c r="N23" s="36"/>
      <c r="O23" s="35"/>
    </row>
    <row r="24" spans="1:15" ht="15" customHeight="1" x14ac:dyDescent="0.25">
      <c r="A24" s="39" t="s">
        <v>84</v>
      </c>
      <c r="B24" s="27" t="s">
        <v>76</v>
      </c>
      <c r="C24" s="21" t="s">
        <v>28</v>
      </c>
      <c r="D24" s="20" t="s">
        <v>5</v>
      </c>
      <c r="E24" s="29">
        <v>125</v>
      </c>
      <c r="F24" s="29">
        <v>115</v>
      </c>
      <c r="G24" s="29" t="s">
        <v>3</v>
      </c>
      <c r="H24" s="20" t="s">
        <v>18</v>
      </c>
      <c r="J24" s="35">
        <f>IF(G24="No Change","N/A",IF(G24="New Tag Required",Lookup!F:F,IF(G24="Remove Old Tag",Lookup!F:F,IF(G24="N/A","N/A",""))))</f>
        <v>0</v>
      </c>
      <c r="K24" s="36"/>
      <c r="L24" s="35"/>
      <c r="M24" s="35" t="str">
        <f>IF(H24="No Change","N/A",IF(H24="New Tag Required",Lookup!F:F,IF(H24="Remove Old Sign",Lookup!F:F,IF(H24="N/A","N/A",""))))</f>
        <v/>
      </c>
      <c r="N24" s="36"/>
      <c r="O24" s="35"/>
    </row>
    <row r="25" spans="1:15" ht="15" customHeight="1" x14ac:dyDescent="0.25">
      <c r="A25" s="39" t="s">
        <v>98</v>
      </c>
      <c r="B25" s="27" t="s">
        <v>76</v>
      </c>
      <c r="C25" s="21" t="s">
        <v>73</v>
      </c>
      <c r="D25" s="20" t="s">
        <v>5</v>
      </c>
      <c r="E25" s="29">
        <v>192</v>
      </c>
      <c r="F25" s="29">
        <v>190</v>
      </c>
      <c r="G25" s="29" t="s">
        <v>2</v>
      </c>
      <c r="H25" s="20" t="s">
        <v>2</v>
      </c>
      <c r="J25" s="35" t="str">
        <f>IF(G25="No Change","N/A",IF(G25="New Tag Required",Lookup!F:F,IF(G25="Remove Old Tag",Lookup!F:F,IF(G25="N/A","N/A",""))))</f>
        <v>N/A</v>
      </c>
      <c r="K25" s="36"/>
      <c r="L25" s="35"/>
      <c r="M25" s="35" t="str">
        <f>IF(H25="No Change","N/A",IF(H25="New Tag Required",Lookup!F:F,IF(H25="Remove Old Sign",Lookup!F:F,IF(H25="N/A","N/A",""))))</f>
        <v>N/A</v>
      </c>
      <c r="N25" s="36"/>
      <c r="O25" s="35"/>
    </row>
    <row r="26" spans="1:15" ht="15" customHeight="1" x14ac:dyDescent="0.25">
      <c r="A26" s="28" t="s">
        <v>93</v>
      </c>
      <c r="B26" s="27" t="s">
        <v>76</v>
      </c>
      <c r="C26" s="21" t="s">
        <v>49</v>
      </c>
      <c r="D26" s="20" t="s">
        <v>5</v>
      </c>
      <c r="E26" s="29">
        <v>208</v>
      </c>
      <c r="F26" s="29">
        <v>435</v>
      </c>
      <c r="G26" s="29" t="s">
        <v>3</v>
      </c>
      <c r="H26" s="20" t="s">
        <v>18</v>
      </c>
      <c r="J26" s="35">
        <f>IF(G26="No Change","N/A",IF(G26="New Tag Required",Lookup!F:F,IF(G26="Remove Old Tag",Lookup!F:F,IF(G26="N/A","N/A",""))))</f>
        <v>0</v>
      </c>
      <c r="K26" s="41"/>
      <c r="M26" s="35" t="str">
        <f>IF(H26="No Change","N/A",IF(H26="New Tag Required",Lookup!F:F,IF(H26="Remove Old Sign",Lookup!F:F,IF(H26="N/A","N/A",""))))</f>
        <v/>
      </c>
      <c r="N26" s="41"/>
    </row>
    <row r="27" spans="1:15" ht="15" customHeight="1" x14ac:dyDescent="0.25">
      <c r="A27" s="39" t="s">
        <v>92</v>
      </c>
      <c r="B27" s="27" t="s">
        <v>76</v>
      </c>
      <c r="C27" s="21" t="s">
        <v>51</v>
      </c>
      <c r="D27" s="20" t="s">
        <v>5</v>
      </c>
      <c r="E27" s="29">
        <v>119</v>
      </c>
      <c r="F27" s="29">
        <v>0</v>
      </c>
      <c r="G27" s="29" t="s">
        <v>13</v>
      </c>
      <c r="H27" s="20" t="s">
        <v>13</v>
      </c>
      <c r="J27" s="35" t="str">
        <f>IF(G27="No Change","N/A",IF(G27="New Tag Required",Lookup!F:F,IF(G27="Remove Old Tag",Lookup!F:F,IF(G27="N/A","N/A",""))))</f>
        <v>N/A</v>
      </c>
      <c r="K27" s="41"/>
      <c r="M27" s="35" t="str">
        <f>IF(H27="No Change","N/A",IF(H27="New Tag Required",Lookup!F:F,IF(H27="Remove Old Sign",Lookup!F:F,IF(H27="N/A","N/A",""))))</f>
        <v>N/A</v>
      </c>
      <c r="N27" s="41"/>
    </row>
    <row r="28" spans="1:15" ht="15" customHeight="1" x14ac:dyDescent="0.25">
      <c r="A28" s="28" t="s">
        <v>90</v>
      </c>
      <c r="B28" s="27" t="s">
        <v>76</v>
      </c>
      <c r="C28" s="21" t="s">
        <v>51</v>
      </c>
      <c r="D28" s="20" t="s">
        <v>5</v>
      </c>
      <c r="E28" s="29">
        <v>112</v>
      </c>
      <c r="F28" s="29">
        <v>0</v>
      </c>
      <c r="G28" s="29" t="s">
        <v>13</v>
      </c>
      <c r="H28" s="20" t="s">
        <v>13</v>
      </c>
      <c r="J28" s="35" t="str">
        <f>IF(G28="No Change","N/A",IF(G28="New Tag Required",Lookup!F:F,IF(G28="Remove Old Tag",Lookup!F:F,IF(G28="N/A","N/A",""))))</f>
        <v>N/A</v>
      </c>
      <c r="K28" s="41"/>
      <c r="M28" s="35" t="str">
        <f>IF(H28="No Change","N/A",IF(H28="New Tag Required",Lookup!F:F,IF(H28="Remove Old Sign",Lookup!F:F,IF(H28="N/A","N/A",""))))</f>
        <v>N/A</v>
      </c>
      <c r="N28" s="41"/>
    </row>
    <row r="29" spans="1:15" ht="15" customHeight="1" x14ac:dyDescent="0.25">
      <c r="A29" s="28" t="s">
        <v>91</v>
      </c>
      <c r="B29" s="27" t="s">
        <v>76</v>
      </c>
      <c r="C29" s="21" t="s">
        <v>51</v>
      </c>
      <c r="D29" s="20" t="s">
        <v>5</v>
      </c>
      <c r="E29" s="29">
        <v>111</v>
      </c>
      <c r="F29" s="29">
        <v>0</v>
      </c>
      <c r="G29" s="29" t="s">
        <v>13</v>
      </c>
      <c r="H29" s="20" t="s">
        <v>13</v>
      </c>
      <c r="J29" s="35" t="str">
        <f>IF(G29="No Change","N/A",IF(G29="New Tag Required",Lookup!F:F,IF(G29="Remove Old Tag",Lookup!F:F,IF(G29="N/A","N/A",""))))</f>
        <v>N/A</v>
      </c>
      <c r="K29" s="41"/>
      <c r="M29" s="35" t="str">
        <f>IF(H29="No Change","N/A",IF(H29="New Tag Required",Lookup!F:F,IF(H29="Remove Old Sign",Lookup!F:F,IF(H29="N/A","N/A",""))))</f>
        <v>N/A</v>
      </c>
      <c r="N29" s="41"/>
    </row>
    <row r="30" spans="1:15" ht="15" customHeight="1" x14ac:dyDescent="0.25">
      <c r="A30" s="39" t="s">
        <v>107</v>
      </c>
      <c r="B30" s="27" t="s">
        <v>76</v>
      </c>
      <c r="C30" s="21" t="s">
        <v>73</v>
      </c>
      <c r="D30" s="20" t="s">
        <v>5</v>
      </c>
      <c r="E30" s="29">
        <v>151</v>
      </c>
      <c r="F30" s="29">
        <v>150</v>
      </c>
      <c r="G30" s="29" t="s">
        <v>2</v>
      </c>
      <c r="H30" s="20" t="s">
        <v>2</v>
      </c>
      <c r="J30" s="35"/>
      <c r="K30" s="41"/>
      <c r="M30" s="35"/>
      <c r="N30" s="41"/>
    </row>
    <row r="31" spans="1:15" ht="15" customHeight="1" x14ac:dyDescent="0.25">
      <c r="A31" s="28" t="s">
        <v>94</v>
      </c>
      <c r="B31" s="27" t="s">
        <v>76</v>
      </c>
      <c r="C31" s="21" t="s">
        <v>49</v>
      </c>
      <c r="D31" s="20" t="s">
        <v>5</v>
      </c>
      <c r="E31" s="29">
        <v>248</v>
      </c>
      <c r="F31" s="29">
        <v>481</v>
      </c>
      <c r="G31" s="29" t="s">
        <v>3</v>
      </c>
      <c r="H31" s="20" t="s">
        <v>18</v>
      </c>
      <c r="J31" s="35">
        <f>IF(G31="No Change","N/A",IF(G31="New Tag Required",Lookup!F:F,IF(G31="Remove Old Tag",Lookup!F:F,IF(G31="N/A","N/A",""))))</f>
        <v>0</v>
      </c>
      <c r="K31" s="41"/>
      <c r="M31" s="35" t="str">
        <f>IF(H31="No Change","N/A",IF(H31="New Tag Required",Lookup!F:F,IF(H31="Remove Old Sign",Lookup!F:F,IF(H31="N/A","N/A",""))))</f>
        <v/>
      </c>
      <c r="N31" s="41"/>
    </row>
    <row r="32" spans="1:15" ht="15" customHeight="1" x14ac:dyDescent="0.25">
      <c r="A32" s="28" t="s">
        <v>85</v>
      </c>
      <c r="B32" s="27" t="s">
        <v>76</v>
      </c>
      <c r="C32" s="21" t="s">
        <v>24</v>
      </c>
      <c r="D32" s="20" t="s">
        <v>5</v>
      </c>
      <c r="E32" s="20">
        <v>0</v>
      </c>
      <c r="F32" s="20">
        <v>15</v>
      </c>
      <c r="G32" s="29" t="s">
        <v>3</v>
      </c>
      <c r="H32" s="20" t="s">
        <v>18</v>
      </c>
      <c r="J32" s="35">
        <f>IF(G32="No Change","N/A",IF(G32="New Tag Required",Lookup!F:F,IF(G32="Remove Old Tag",Lookup!F:F,IF(G32="N/A","N/A",""))))</f>
        <v>0</v>
      </c>
      <c r="K32" s="41"/>
      <c r="M32" s="35" t="str">
        <f>IF(H32="No Change","N/A",IF(H32="New Tag Required",Lookup!F:F,IF(H32="Remove Old Sign",Lookup!F:F,IF(H32="N/A","N/A",""))))</f>
        <v/>
      </c>
      <c r="N32" s="41"/>
    </row>
    <row r="33" spans="1:15" ht="15" customHeight="1" x14ac:dyDescent="0.25">
      <c r="A33" s="39" t="s">
        <v>99</v>
      </c>
      <c r="B33" s="27" t="s">
        <v>76</v>
      </c>
      <c r="C33" s="21" t="s">
        <v>73</v>
      </c>
      <c r="D33" s="20" t="s">
        <v>5</v>
      </c>
      <c r="E33" s="29">
        <v>167</v>
      </c>
      <c r="F33" s="29">
        <v>176</v>
      </c>
      <c r="G33" s="29" t="s">
        <v>2</v>
      </c>
      <c r="H33" s="20" t="s">
        <v>2</v>
      </c>
      <c r="J33" s="35" t="str">
        <f>IF(G33="No Change","N/A",IF(G33="New Tag Required",Lookup!F:F,IF(G33="Remove Old Tag",Lookup!F:F,IF(G33="N/A","N/A",""))))</f>
        <v>N/A</v>
      </c>
      <c r="K33" s="40"/>
      <c r="L33" s="21"/>
      <c r="M33" s="35" t="str">
        <f>IF(H33="No Change","N/A",IF(H33="New Tag Required",Lookup!F:F,IF(H33="Remove Old Sign",Lookup!F:F,IF(H33="N/A","N/A",""))))</f>
        <v>N/A</v>
      </c>
      <c r="N33" s="40"/>
      <c r="O33" s="21"/>
    </row>
    <row r="34" spans="1:15" x14ac:dyDescent="0.25">
      <c r="A34" s="39" t="s">
        <v>108</v>
      </c>
      <c r="B34" s="27" t="s">
        <v>76</v>
      </c>
      <c r="C34" s="21" t="s">
        <v>73</v>
      </c>
      <c r="D34" s="20" t="s">
        <v>5</v>
      </c>
      <c r="E34" s="29">
        <v>118</v>
      </c>
      <c r="F34" s="29">
        <v>119</v>
      </c>
      <c r="G34" s="29" t="s">
        <v>2</v>
      </c>
      <c r="H34" s="20" t="s">
        <v>2</v>
      </c>
    </row>
    <row r="35" spans="1:15" x14ac:dyDescent="0.25">
      <c r="A35" s="28" t="s">
        <v>109</v>
      </c>
      <c r="B35" s="27" t="s">
        <v>76</v>
      </c>
      <c r="C35" s="21" t="s">
        <v>73</v>
      </c>
      <c r="D35" s="20" t="s">
        <v>5</v>
      </c>
      <c r="E35" s="29">
        <v>1105</v>
      </c>
      <c r="F35" s="29">
        <v>1106</v>
      </c>
      <c r="G35" s="29" t="s">
        <v>2</v>
      </c>
      <c r="H35" s="20" t="s">
        <v>2</v>
      </c>
    </row>
    <row r="36" spans="1:15" ht="15.75" thickBot="1" x14ac:dyDescent="0.3">
      <c r="A36" s="20"/>
      <c r="B36" s="20"/>
    </row>
    <row r="37" spans="1:15" ht="45" x14ac:dyDescent="0.25">
      <c r="A37" s="31"/>
      <c r="C37" s="21"/>
      <c r="E37" s="29"/>
      <c r="F37" s="32"/>
      <c r="G37" s="46" t="s">
        <v>45</v>
      </c>
      <c r="H37" s="47" t="s">
        <v>46</v>
      </c>
      <c r="J37" s="48" t="s">
        <v>40</v>
      </c>
      <c r="K37" s="35"/>
      <c r="L37" s="35"/>
      <c r="M37" s="48" t="s">
        <v>41</v>
      </c>
    </row>
    <row r="38" spans="1:15" ht="15.75" thickBot="1" x14ac:dyDescent="0.3">
      <c r="A38" s="31"/>
      <c r="C38" s="21"/>
      <c r="E38" s="29"/>
      <c r="F38" s="32"/>
      <c r="G38" s="61">
        <f>COUNTIF(G6:G37,"New Tag Required")</f>
        <v>13</v>
      </c>
      <c r="H38" s="62">
        <f>COUNTIF(H6:H37,"New Sign Required")</f>
        <v>13</v>
      </c>
      <c r="J38" s="63">
        <f>COUNTIF(J6:J37,"Installed")</f>
        <v>0</v>
      </c>
      <c r="K38" s="35"/>
      <c r="L38" s="35"/>
      <c r="M38" s="63">
        <f>COUNTIF(M6:M37,"Installed")</f>
        <v>0</v>
      </c>
    </row>
    <row r="39" spans="1:15" x14ac:dyDescent="0.25">
      <c r="A39" s="31"/>
      <c r="C39" s="21"/>
      <c r="E39" s="29"/>
      <c r="F39" s="33"/>
      <c r="G39" s="29"/>
    </row>
    <row r="40" spans="1:15" x14ac:dyDescent="0.25">
      <c r="A40" s="28"/>
      <c r="C40" s="21"/>
      <c r="E40" s="29"/>
      <c r="F40" s="32"/>
      <c r="G40" s="29"/>
    </row>
    <row r="41" spans="1:15" x14ac:dyDescent="0.25">
      <c r="A41" s="28"/>
      <c r="C41" s="21"/>
      <c r="E41" s="29"/>
      <c r="F41" s="32"/>
      <c r="G41" s="29"/>
    </row>
    <row r="42" spans="1:15" x14ac:dyDescent="0.25">
      <c r="A42" s="34"/>
      <c r="C42" s="21"/>
      <c r="E42" s="29"/>
      <c r="F42" s="29"/>
      <c r="G42" s="29"/>
    </row>
    <row r="43" spans="1:15" x14ac:dyDescent="0.25">
      <c r="A43" s="34"/>
      <c r="C43" s="21"/>
      <c r="E43" s="29"/>
      <c r="F43" s="29"/>
      <c r="G43" s="29"/>
    </row>
    <row r="44" spans="1:15" x14ac:dyDescent="0.25">
      <c r="A44" s="34"/>
      <c r="C44" s="21"/>
      <c r="E44" s="29"/>
      <c r="F44" s="29"/>
      <c r="G44" s="29"/>
    </row>
    <row r="45" spans="1:15" x14ac:dyDescent="0.25">
      <c r="A45" s="34"/>
      <c r="C45" s="21"/>
      <c r="E45" s="29"/>
      <c r="F45" s="29"/>
      <c r="G45" s="29"/>
    </row>
    <row r="46" spans="1:15" x14ac:dyDescent="0.25">
      <c r="A46" s="34"/>
      <c r="C46" s="21"/>
      <c r="E46" s="29"/>
      <c r="F46" s="30"/>
      <c r="G46" s="29"/>
    </row>
    <row r="47" spans="1:15" x14ac:dyDescent="0.25">
      <c r="A47" s="34"/>
      <c r="C47" s="21"/>
      <c r="E47" s="29"/>
      <c r="F47" s="29"/>
      <c r="G47" s="29"/>
    </row>
    <row r="48" spans="1:15" x14ac:dyDescent="0.25">
      <c r="A48" s="34"/>
      <c r="C48" s="21"/>
      <c r="E48" s="29"/>
      <c r="F48" s="29"/>
      <c r="G48" s="29"/>
    </row>
    <row r="49" spans="1:7" x14ac:dyDescent="0.25">
      <c r="A49" s="28"/>
      <c r="C49" s="21"/>
      <c r="E49" s="29"/>
      <c r="F49" s="29"/>
      <c r="G49" s="29"/>
    </row>
    <row r="50" spans="1:7" x14ac:dyDescent="0.25">
      <c r="A50" s="28"/>
      <c r="C50" s="21"/>
    </row>
    <row r="51" spans="1:7" x14ac:dyDescent="0.25">
      <c r="C51" s="21"/>
    </row>
    <row r="52" spans="1:7" x14ac:dyDescent="0.25">
      <c r="C52" s="21"/>
    </row>
    <row r="53" spans="1:7" x14ac:dyDescent="0.25">
      <c r="C53" s="21"/>
    </row>
    <row r="54" spans="1:7" x14ac:dyDescent="0.25"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195" spans="3:3" x14ac:dyDescent="0.25">
      <c r="C195" s="20" t="s">
        <v>29</v>
      </c>
    </row>
  </sheetData>
  <sheetProtection formatCells="0" formatColumns="0" formatRows="0" insertRows="0" deleteRows="0"/>
  <sortState ref="A6:O32">
    <sortCondition ref="C6"/>
  </sortState>
  <mergeCells count="4">
    <mergeCell ref="B1:C1"/>
    <mergeCell ref="B2:C2"/>
    <mergeCell ref="I4:O4"/>
    <mergeCell ref="B4:G4"/>
  </mergeCells>
  <conditionalFormatting sqref="G39:G48 G8 G14:G16 G21:G22 G26:G28 G32:G34">
    <cfRule type="containsText" dxfId="118" priority="208" operator="containsText" text="New Tag Required">
      <formula>NOT(ISERROR(SEARCH("New Tag Required",G8)))</formula>
    </cfRule>
  </conditionalFormatting>
  <conditionalFormatting sqref="D6:D8 D19 D10:D11 D17 D26 D32:D34 D37:D94">
    <cfRule type="containsText" dxfId="117" priority="207" operator="containsText" text="Yes">
      <formula>NOT(ISERROR(SEARCH("Yes",D6)))</formula>
    </cfRule>
  </conditionalFormatting>
  <conditionalFormatting sqref="H195:H416 H39:H94 H8 H14:H16 H21:H22 H26:H28 H32:H34">
    <cfRule type="containsText" dxfId="116" priority="195" operator="containsText" text="New Sign Required">
      <formula>NOT(ISERROR(SEARCH("New Sign Required",H8)))</formula>
    </cfRule>
  </conditionalFormatting>
  <conditionalFormatting sqref="G39:G94 G8:H8 G14:H16 G21:H22 G26:H28 G32:H34">
    <cfRule type="containsText" dxfId="115" priority="194" operator="containsText" text="Action Required">
      <formula>NOT(ISERROR(SEARCH("Action Required",G8)))</formula>
    </cfRule>
  </conditionalFormatting>
  <conditionalFormatting sqref="H39:H94">
    <cfRule type="containsText" dxfId="114" priority="193" operator="containsText" text="Action Required">
      <formula>NOT(ISERROR(SEARCH("Action Required",H39)))</formula>
    </cfRule>
  </conditionalFormatting>
  <conditionalFormatting sqref="G6:G7 G24 G12 G29 G31">
    <cfRule type="containsText" dxfId="113" priority="135" operator="containsText" text="New Tag Required">
      <formula>NOT(ISERROR(SEARCH("New Tag Required",G6)))</formula>
    </cfRule>
  </conditionalFormatting>
  <conditionalFormatting sqref="D12">
    <cfRule type="containsText" dxfId="112" priority="134" operator="containsText" text="Yes">
      <formula>NOT(ISERROR(SEARCH("Yes",D12)))</formula>
    </cfRule>
  </conditionalFormatting>
  <conditionalFormatting sqref="H6:H7 H24 H12 H29 H31">
    <cfRule type="containsText" dxfId="111" priority="133" operator="containsText" text="New Sign Required">
      <formula>NOT(ISERROR(SEARCH("New Sign Required",H6)))</formula>
    </cfRule>
  </conditionalFormatting>
  <conditionalFormatting sqref="G6:G7 G24 G12 G29 G31">
    <cfRule type="containsText" dxfId="110" priority="132" operator="containsText" text="Action Required">
      <formula>NOT(ISERROR(SEARCH("Action Required",G6)))</formula>
    </cfRule>
  </conditionalFormatting>
  <conditionalFormatting sqref="H6:H7 H24 H12 H29 H31">
    <cfRule type="containsText" dxfId="109" priority="131" operator="containsText" text="Action Required">
      <formula>NOT(ISERROR(SEARCH("Action Required",H6)))</formula>
    </cfRule>
  </conditionalFormatting>
  <conditionalFormatting sqref="G6:G7">
    <cfRule type="containsText" dxfId="108" priority="130" operator="containsText" text="New Tag Required">
      <formula>NOT(ISERROR(SEARCH("New Tag Required",G6)))</formula>
    </cfRule>
  </conditionalFormatting>
  <conditionalFormatting sqref="D6:D7">
    <cfRule type="containsText" dxfId="107" priority="129" operator="containsText" text="Yes">
      <formula>NOT(ISERROR(SEARCH("Yes",D6)))</formula>
    </cfRule>
  </conditionalFormatting>
  <conditionalFormatting sqref="G6:G7">
    <cfRule type="containsText" dxfId="106" priority="128" operator="containsText" text="Action Required">
      <formula>NOT(ISERROR(SEARCH("Action Required",G6)))</formula>
    </cfRule>
  </conditionalFormatting>
  <conditionalFormatting sqref="D95:D194">
    <cfRule type="containsText" dxfId="105" priority="127" operator="containsText" text="Yes">
      <formula>NOT(ISERROR(SEARCH("Yes",D95)))</formula>
    </cfRule>
  </conditionalFormatting>
  <conditionalFormatting sqref="H95:H194">
    <cfRule type="containsText" dxfId="104" priority="126" operator="containsText" text="New Sign Required">
      <formula>NOT(ISERROR(SEARCH("New Sign Required",H95)))</formula>
    </cfRule>
  </conditionalFormatting>
  <conditionalFormatting sqref="G95:G194">
    <cfRule type="containsText" dxfId="103" priority="125" operator="containsText" text="Action Required">
      <formula>NOT(ISERROR(SEARCH("Action Required",G95)))</formula>
    </cfRule>
  </conditionalFormatting>
  <conditionalFormatting sqref="H95:H194">
    <cfRule type="containsText" dxfId="102" priority="124" operator="containsText" text="Action Required">
      <formula>NOT(ISERROR(SEARCH("Action Required",H95)))</formula>
    </cfRule>
  </conditionalFormatting>
  <conditionalFormatting sqref="D18">
    <cfRule type="containsText" dxfId="101" priority="121" operator="containsText" text="Yes">
      <formula>NOT(ISERROR(SEARCH("Yes",D18)))</formula>
    </cfRule>
  </conditionalFormatting>
  <conditionalFormatting sqref="D9">
    <cfRule type="containsText" dxfId="100" priority="110" operator="containsText" text="Yes">
      <formula>NOT(ISERROR(SEARCH("Yes",D9)))</formula>
    </cfRule>
  </conditionalFormatting>
  <conditionalFormatting sqref="G9">
    <cfRule type="containsText" dxfId="99" priority="109" operator="containsText" text="New Tag Required">
      <formula>NOT(ISERROR(SEARCH("New Tag Required",G9)))</formula>
    </cfRule>
  </conditionalFormatting>
  <conditionalFormatting sqref="H9">
    <cfRule type="containsText" dxfId="98" priority="108" operator="containsText" text="New Sign Required">
      <formula>NOT(ISERROR(SEARCH("New Sign Required",H9)))</formula>
    </cfRule>
  </conditionalFormatting>
  <conditionalFormatting sqref="G9">
    <cfRule type="containsText" dxfId="97" priority="107" operator="containsText" text="Action Required">
      <formula>NOT(ISERROR(SEARCH("Action Required",G9)))</formula>
    </cfRule>
  </conditionalFormatting>
  <conditionalFormatting sqref="H9">
    <cfRule type="containsText" dxfId="96" priority="106" operator="containsText" text="Action Required">
      <formula>NOT(ISERROR(SEARCH("Action Required",H9)))</formula>
    </cfRule>
  </conditionalFormatting>
  <conditionalFormatting sqref="J2:N2">
    <cfRule type="cellIs" dxfId="95" priority="101" operator="notEqual">
      <formula>0</formula>
    </cfRule>
  </conditionalFormatting>
  <conditionalFormatting sqref="J6:J33">
    <cfRule type="cellIs" dxfId="94" priority="100" operator="equal">
      <formula>0</formula>
    </cfRule>
  </conditionalFormatting>
  <conditionalFormatting sqref="M6:M33">
    <cfRule type="cellIs" dxfId="93" priority="99" operator="equal">
      <formula>0</formula>
    </cfRule>
  </conditionalFormatting>
  <conditionalFormatting sqref="J6:J33 M6:M33">
    <cfRule type="cellIs" dxfId="92" priority="96" operator="equal">
      <formula>"In Progress"</formula>
    </cfRule>
    <cfRule type="cellIs" dxfId="91" priority="97" operator="equal">
      <formula>"Log Issues"</formula>
    </cfRule>
    <cfRule type="cellIs" dxfId="90" priority="98" operator="equal">
      <formula>"N/A"</formula>
    </cfRule>
  </conditionalFormatting>
  <conditionalFormatting sqref="K17:L19 K24:L24 K31:L31 K6:L13">
    <cfRule type="expression" dxfId="89" priority="95">
      <formula>$J6="Log Issues"</formula>
    </cfRule>
  </conditionalFormatting>
  <conditionalFormatting sqref="N6:N7 N9:N11 N17:N19 N24 N31 N13">
    <cfRule type="expression" dxfId="88" priority="94">
      <formula>$M6="Log Issues"</formula>
    </cfRule>
  </conditionalFormatting>
  <conditionalFormatting sqref="H24 H1:H9 H12 H14:H16 H21:H22 H26:H29 H31:H34 H37:H1048576">
    <cfRule type="containsText" dxfId="87" priority="88" operator="containsText" text="Remove Old Sign">
      <formula>NOT(ISERROR(SEARCH("Remove Old Sign",H1)))</formula>
    </cfRule>
    <cfRule type="containsText" dxfId="86" priority="89" operator="containsText" text="Move Sign to New Location">
      <formula>NOT(ISERROR(SEARCH("Move Sign to New Location",H1)))</formula>
    </cfRule>
  </conditionalFormatting>
  <conditionalFormatting sqref="G24 G1:G3 G12 G14:G16 G21:G22 G5:G9 G26:G29 G31:G34 G37:G1048576">
    <cfRule type="containsText" dxfId="85" priority="87" operator="containsText" text="Remove Old Tag">
      <formula>NOT(ISERROR(SEARCH("Remove Old Tag",G1)))</formula>
    </cfRule>
  </conditionalFormatting>
  <conditionalFormatting sqref="G17:G20">
    <cfRule type="containsText" dxfId="84" priority="86" operator="containsText" text="New Tag Required">
      <formula>NOT(ISERROR(SEARCH("New Tag Required",G17)))</formula>
    </cfRule>
  </conditionalFormatting>
  <conditionalFormatting sqref="H17:H20">
    <cfRule type="containsText" dxfId="83" priority="85" operator="containsText" text="New Sign Required">
      <formula>NOT(ISERROR(SEARCH("New Sign Required",H17)))</formula>
    </cfRule>
  </conditionalFormatting>
  <conditionalFormatting sqref="G17:G20">
    <cfRule type="containsText" dxfId="82" priority="84" operator="containsText" text="Action Required">
      <formula>NOT(ISERROR(SEARCH("Action Required",G17)))</formula>
    </cfRule>
  </conditionalFormatting>
  <conditionalFormatting sqref="H17:H20">
    <cfRule type="containsText" dxfId="81" priority="83" operator="containsText" text="Action Required">
      <formula>NOT(ISERROR(SEARCH("Action Required",H17)))</formula>
    </cfRule>
  </conditionalFormatting>
  <conditionalFormatting sqref="H17:H20">
    <cfRule type="containsText" dxfId="80" priority="81" operator="containsText" text="Remove Old Sign">
      <formula>NOT(ISERROR(SEARCH("Remove Old Sign",H17)))</formula>
    </cfRule>
    <cfRule type="containsText" dxfId="79" priority="82" operator="containsText" text="Move Sign to New Location">
      <formula>NOT(ISERROR(SEARCH("Move Sign to New Location",H17)))</formula>
    </cfRule>
  </conditionalFormatting>
  <conditionalFormatting sqref="G17:G20">
    <cfRule type="containsText" dxfId="78" priority="80" operator="containsText" text="Remove Old Tag">
      <formula>NOT(ISERROR(SEARCH("Remove Old Tag",G17)))</formula>
    </cfRule>
  </conditionalFormatting>
  <conditionalFormatting sqref="G10:G11">
    <cfRule type="containsText" dxfId="77" priority="79" operator="containsText" text="New Tag Required">
      <formula>NOT(ISERROR(SEARCH("New Tag Required",G10)))</formula>
    </cfRule>
  </conditionalFormatting>
  <conditionalFormatting sqref="H10:H11">
    <cfRule type="containsText" dxfId="76" priority="78" operator="containsText" text="New Sign Required">
      <formula>NOT(ISERROR(SEARCH("New Sign Required",H10)))</formula>
    </cfRule>
  </conditionalFormatting>
  <conditionalFormatting sqref="G10:G11">
    <cfRule type="containsText" dxfId="75" priority="77" operator="containsText" text="Action Required">
      <formula>NOT(ISERROR(SEARCH("Action Required",G10)))</formula>
    </cfRule>
  </conditionalFormatting>
  <conditionalFormatting sqref="H10:H11">
    <cfRule type="containsText" dxfId="74" priority="76" operator="containsText" text="Action Required">
      <formula>NOT(ISERROR(SEARCH("Action Required",H10)))</formula>
    </cfRule>
  </conditionalFormatting>
  <conditionalFormatting sqref="H10:H11">
    <cfRule type="containsText" dxfId="73" priority="74" operator="containsText" text="Remove Old Sign">
      <formula>NOT(ISERROR(SEARCH("Remove Old Sign",H10)))</formula>
    </cfRule>
    <cfRule type="containsText" dxfId="72" priority="75" operator="containsText" text="Move Sign to New Location">
      <formula>NOT(ISERROR(SEARCH("Move Sign to New Location",H10)))</formula>
    </cfRule>
  </conditionalFormatting>
  <conditionalFormatting sqref="G10:G11">
    <cfRule type="containsText" dxfId="71" priority="73" operator="containsText" text="Remove Old Tag">
      <formula>NOT(ISERROR(SEARCH("Remove Old Tag",G10)))</formula>
    </cfRule>
  </conditionalFormatting>
  <conditionalFormatting sqref="G13">
    <cfRule type="containsText" dxfId="70" priority="72" operator="containsText" text="New Tag Required">
      <formula>NOT(ISERROR(SEARCH("New Tag Required",G13)))</formula>
    </cfRule>
  </conditionalFormatting>
  <conditionalFormatting sqref="H13">
    <cfRule type="containsText" dxfId="69" priority="71" operator="containsText" text="New Sign Required">
      <formula>NOT(ISERROR(SEARCH("New Sign Required",H13)))</formula>
    </cfRule>
  </conditionalFormatting>
  <conditionalFormatting sqref="G13">
    <cfRule type="containsText" dxfId="68" priority="70" operator="containsText" text="Action Required">
      <formula>NOT(ISERROR(SEARCH("Action Required",G13)))</formula>
    </cfRule>
  </conditionalFormatting>
  <conditionalFormatting sqref="H13">
    <cfRule type="containsText" dxfId="67" priority="69" operator="containsText" text="Action Required">
      <formula>NOT(ISERROR(SEARCH("Action Required",H13)))</formula>
    </cfRule>
  </conditionalFormatting>
  <conditionalFormatting sqref="H13">
    <cfRule type="containsText" dxfId="66" priority="67" operator="containsText" text="Remove Old Sign">
      <formula>NOT(ISERROR(SEARCH("Remove Old Sign",H13)))</formula>
    </cfRule>
    <cfRule type="containsText" dxfId="65" priority="68" operator="containsText" text="Move Sign to New Location">
      <formula>NOT(ISERROR(SEARCH("Move Sign to New Location",H13)))</formula>
    </cfRule>
  </conditionalFormatting>
  <conditionalFormatting sqref="G13">
    <cfRule type="containsText" dxfId="64" priority="66" operator="containsText" text="Remove Old Tag">
      <formula>NOT(ISERROR(SEARCH("Remove Old Tag",G13)))</formula>
    </cfRule>
  </conditionalFormatting>
  <conditionalFormatting sqref="D20">
    <cfRule type="containsText" dxfId="63" priority="47" operator="containsText" text="Yes">
      <formula>NOT(ISERROR(SEARCH("Yes",D20)))</formula>
    </cfRule>
  </conditionalFormatting>
  <conditionalFormatting sqref="G23">
    <cfRule type="containsText" dxfId="62" priority="40" operator="containsText" text="New Tag Required">
      <formula>NOT(ISERROR(SEARCH("New Tag Required",G23)))</formula>
    </cfRule>
  </conditionalFormatting>
  <conditionalFormatting sqref="H23">
    <cfRule type="containsText" dxfId="61" priority="38" operator="containsText" text="New Sign Required">
      <formula>NOT(ISERROR(SEARCH("New Sign Required",H23)))</formula>
    </cfRule>
  </conditionalFormatting>
  <conditionalFormatting sqref="G23">
    <cfRule type="containsText" dxfId="60" priority="37" operator="containsText" text="Action Required">
      <formula>NOT(ISERROR(SEARCH("Action Required",G23)))</formula>
    </cfRule>
  </conditionalFormatting>
  <conditionalFormatting sqref="H23">
    <cfRule type="containsText" dxfId="59" priority="36" operator="containsText" text="Action Required">
      <formula>NOT(ISERROR(SEARCH("Action Required",H23)))</formula>
    </cfRule>
  </conditionalFormatting>
  <conditionalFormatting sqref="H23">
    <cfRule type="containsText" dxfId="58" priority="34" operator="containsText" text="Remove Old Sign">
      <formula>NOT(ISERROR(SEARCH("Remove Old Sign",H23)))</formula>
    </cfRule>
    <cfRule type="containsText" dxfId="57" priority="35" operator="containsText" text="Move Sign to New Location">
      <formula>NOT(ISERROR(SEARCH("Move Sign to New Location",H23)))</formula>
    </cfRule>
  </conditionalFormatting>
  <conditionalFormatting sqref="G23">
    <cfRule type="containsText" dxfId="56" priority="33" operator="containsText" text="Remove Old Tag">
      <formula>NOT(ISERROR(SEARCH("Remove Old Tag",G23)))</formula>
    </cfRule>
  </conditionalFormatting>
  <conditionalFormatting sqref="G25">
    <cfRule type="containsText" dxfId="55" priority="32" operator="containsText" text="New Tag Required">
      <formula>NOT(ISERROR(SEARCH("New Tag Required",G25)))</formula>
    </cfRule>
  </conditionalFormatting>
  <conditionalFormatting sqref="D25">
    <cfRule type="containsText" dxfId="54" priority="31" operator="containsText" text="Yes">
      <formula>NOT(ISERROR(SEARCH("Yes",D25)))</formula>
    </cfRule>
  </conditionalFormatting>
  <conditionalFormatting sqref="H25">
    <cfRule type="containsText" dxfId="53" priority="30" operator="containsText" text="New Sign Required">
      <formula>NOT(ISERROR(SEARCH("New Sign Required",H25)))</formula>
    </cfRule>
  </conditionalFormatting>
  <conditionalFormatting sqref="G25">
    <cfRule type="containsText" dxfId="52" priority="29" operator="containsText" text="Action Required">
      <formula>NOT(ISERROR(SEARCH("Action Required",G25)))</formula>
    </cfRule>
  </conditionalFormatting>
  <conditionalFormatting sqref="H25">
    <cfRule type="containsText" dxfId="51" priority="28" operator="containsText" text="Action Required">
      <formula>NOT(ISERROR(SEARCH("Action Required",H25)))</formula>
    </cfRule>
  </conditionalFormatting>
  <conditionalFormatting sqref="H25">
    <cfRule type="containsText" dxfId="50" priority="26" operator="containsText" text="Remove Old Sign">
      <formula>NOT(ISERROR(SEARCH("Remove Old Sign",H25)))</formula>
    </cfRule>
    <cfRule type="containsText" dxfId="49" priority="27" operator="containsText" text="Move Sign to New Location">
      <formula>NOT(ISERROR(SEARCH("Move Sign to New Location",H25)))</formula>
    </cfRule>
  </conditionalFormatting>
  <conditionalFormatting sqref="G25">
    <cfRule type="containsText" dxfId="48" priority="25" operator="containsText" text="Remove Old Tag">
      <formula>NOT(ISERROR(SEARCH("Remove Old Tag",G25)))</formula>
    </cfRule>
  </conditionalFormatting>
  <conditionalFormatting sqref="D13:D14 D16">
    <cfRule type="containsText" dxfId="47" priority="24" operator="containsText" text="Yes">
      <formula>NOT(ISERROR(SEARCH("Yes",D13)))</formula>
    </cfRule>
  </conditionalFormatting>
  <conditionalFormatting sqref="D13">
    <cfRule type="containsText" dxfId="46" priority="23" operator="containsText" text="Yes">
      <formula>NOT(ISERROR(SEARCH("Yes",D13)))</formula>
    </cfRule>
  </conditionalFormatting>
  <conditionalFormatting sqref="D15">
    <cfRule type="containsText" dxfId="45" priority="22" operator="containsText" text="Yes">
      <formula>NOT(ISERROR(SEARCH("Yes",D15)))</formula>
    </cfRule>
  </conditionalFormatting>
  <conditionalFormatting sqref="D23 D21">
    <cfRule type="containsText" dxfId="44" priority="21" operator="containsText" text="Yes">
      <formula>NOT(ISERROR(SEARCH("Yes",D21)))</formula>
    </cfRule>
  </conditionalFormatting>
  <conditionalFormatting sqref="D22">
    <cfRule type="containsText" dxfId="43" priority="20" operator="containsText" text="Yes">
      <formula>NOT(ISERROR(SEARCH("Yes",D22)))</formula>
    </cfRule>
  </conditionalFormatting>
  <conditionalFormatting sqref="D24">
    <cfRule type="containsText" dxfId="42" priority="19" operator="containsText" text="Yes">
      <formula>NOT(ISERROR(SEARCH("Yes",D24)))</formula>
    </cfRule>
  </conditionalFormatting>
  <conditionalFormatting sqref="D29 D27">
    <cfRule type="containsText" dxfId="41" priority="18" operator="containsText" text="Yes">
      <formula>NOT(ISERROR(SEARCH("Yes",D27)))</formula>
    </cfRule>
  </conditionalFormatting>
  <conditionalFormatting sqref="D28">
    <cfRule type="containsText" dxfId="40" priority="17" operator="containsText" text="Yes">
      <formula>NOT(ISERROR(SEARCH("Yes",D28)))</formula>
    </cfRule>
  </conditionalFormatting>
  <conditionalFormatting sqref="D31">
    <cfRule type="containsText" dxfId="39" priority="16" operator="containsText" text="Yes">
      <formula>NOT(ISERROR(SEARCH("Yes",D31)))</formula>
    </cfRule>
  </conditionalFormatting>
  <conditionalFormatting sqref="G30">
    <cfRule type="containsText" dxfId="38" priority="15" operator="containsText" text="New Tag Required">
      <formula>NOT(ISERROR(SEARCH("New Tag Required",G30)))</formula>
    </cfRule>
  </conditionalFormatting>
  <conditionalFormatting sqref="H30">
    <cfRule type="containsText" dxfId="37" priority="14" operator="containsText" text="New Sign Required">
      <formula>NOT(ISERROR(SEARCH("New Sign Required",H30)))</formula>
    </cfRule>
  </conditionalFormatting>
  <conditionalFormatting sqref="G30">
    <cfRule type="containsText" dxfId="36" priority="13" operator="containsText" text="Action Required">
      <formula>NOT(ISERROR(SEARCH("Action Required",G30)))</formula>
    </cfRule>
  </conditionalFormatting>
  <conditionalFormatting sqref="H30">
    <cfRule type="containsText" dxfId="35" priority="12" operator="containsText" text="Action Required">
      <formula>NOT(ISERROR(SEARCH("Action Required",H30)))</formula>
    </cfRule>
  </conditionalFormatting>
  <conditionalFormatting sqref="H30">
    <cfRule type="containsText" dxfId="34" priority="10" operator="containsText" text="Remove Old Sign">
      <formula>NOT(ISERROR(SEARCH("Remove Old Sign",H30)))</formula>
    </cfRule>
    <cfRule type="containsText" dxfId="33" priority="11" operator="containsText" text="Move Sign to New Location">
      <formula>NOT(ISERROR(SEARCH("Move Sign to New Location",H30)))</formula>
    </cfRule>
  </conditionalFormatting>
  <conditionalFormatting sqref="G30">
    <cfRule type="containsText" dxfId="32" priority="9" operator="containsText" text="Remove Old Tag">
      <formula>NOT(ISERROR(SEARCH("Remove Old Tag",G30)))</formula>
    </cfRule>
  </conditionalFormatting>
  <conditionalFormatting sqref="D30">
    <cfRule type="containsText" dxfId="31" priority="8" operator="containsText" text="Yes">
      <formula>NOT(ISERROR(SEARCH("Yes",D30)))</formula>
    </cfRule>
  </conditionalFormatting>
  <conditionalFormatting sqref="G35">
    <cfRule type="containsText" dxfId="30" priority="7" operator="containsText" text="New Tag Required">
      <formula>NOT(ISERROR(SEARCH("New Tag Required",G35)))</formula>
    </cfRule>
  </conditionalFormatting>
  <conditionalFormatting sqref="D35">
    <cfRule type="containsText" dxfId="29" priority="6" operator="containsText" text="Yes">
      <formula>NOT(ISERROR(SEARCH("Yes",D35)))</formula>
    </cfRule>
  </conditionalFormatting>
  <conditionalFormatting sqref="H35">
    <cfRule type="containsText" dxfId="28" priority="5" operator="containsText" text="New Sign Required">
      <formula>NOT(ISERROR(SEARCH("New Sign Required",H35)))</formula>
    </cfRule>
  </conditionalFormatting>
  <conditionalFormatting sqref="G35:H35">
    <cfRule type="containsText" dxfId="27" priority="4" operator="containsText" text="Action Required">
      <formula>NOT(ISERROR(SEARCH("Action Required",G35)))</formula>
    </cfRule>
  </conditionalFormatting>
  <conditionalFormatting sqref="H35">
    <cfRule type="containsText" dxfId="26" priority="2" operator="containsText" text="Remove Old Sign">
      <formula>NOT(ISERROR(SEARCH("Remove Old Sign",H35)))</formula>
    </cfRule>
    <cfRule type="containsText" dxfId="25" priority="3" operator="containsText" text="Move Sign to New Location">
      <formula>NOT(ISERROR(SEARCH("Move Sign to New Location",H35)))</formula>
    </cfRule>
  </conditionalFormatting>
  <conditionalFormatting sqref="G35">
    <cfRule type="containsText" dxfId="24" priority="1" operator="containsText" text="Remove Old Tag">
      <formula>NOT(ISERROR(SEARCH("Remove Old Tag",G35)))</formula>
    </cfRule>
  </conditionalFormatting>
  <dataValidations count="2">
    <dataValidation type="list" allowBlank="1" showInputMessage="1" showErrorMessage="1" sqref="D6:D35 D37:D69">
      <formula1>YesNo</formula1>
    </dataValidation>
    <dataValidation type="list" allowBlank="1" showInputMessage="1" showErrorMessage="1" sqref="H195:H39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H39:H194</xm:sqref>
        </x14:dataValidation>
        <x14:dataValidation type="list" allowBlank="1" showInputMessage="1" showErrorMessage="1">
          <x14:formula1>
            <xm:f>Lookup!$A$1:$A$4</xm:f>
          </x14:formula1>
          <xm:sqref>G39:G194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O6:O7 O9:O11 O17:O19 O24 O13 O31</xm:sqref>
        </x14:dataValidation>
        <x14:dataValidation type="list" allowBlank="1" showInputMessage="1">
          <x14:formula1>
            <xm:f>Lookup!$E$1:$E$19</xm:f>
          </x14:formula1>
          <xm:sqref>C6:C35 C37:C194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G6:G34 G35</xm:sqref>
        </x14:dataValidation>
        <x14:dataValidation type="list" allowBlank="1" showInputMessage="1" showErrorMessage="1">
          <x14:formula1>
            <xm:f>Lookup!$D$1:$D$10</xm:f>
          </x14:formula1>
          <xm:sqref>H6:H34 H35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27" bestFit="1" customWidth="1"/>
    <col min="2" max="2" width="33.140625" style="27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7" width="25.42578125" style="20" customWidth="1"/>
    <col min="8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16" t="s">
        <v>7</v>
      </c>
      <c r="B1" s="17" t="str">
        <f>'KD Changes'!B1:C1</f>
        <v>0298</v>
      </c>
      <c r="C1" s="18"/>
      <c r="D1" s="10" t="s">
        <v>10</v>
      </c>
      <c r="E1" s="19">
        <f>'KD Changes'!G1</f>
        <v>42759</v>
      </c>
    </row>
    <row r="2" spans="1:10" ht="15" customHeight="1" x14ac:dyDescent="0.25">
      <c r="A2" s="22" t="s">
        <v>8</v>
      </c>
      <c r="B2" s="23" t="str">
        <f>VLOOKUP(B1,[1]BuildingList!A:B,2,FALSE)</f>
        <v>William R. Willard Medical Education Building</v>
      </c>
      <c r="C2" s="24"/>
      <c r="D2" s="25" t="s">
        <v>12</v>
      </c>
      <c r="E2" s="26" t="str">
        <f>'KD Changes'!G2</f>
        <v>Sawyer Wilson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5.75" thickTop="1" x14ac:dyDescent="0.25">
      <c r="A6" s="67" t="s">
        <v>126</v>
      </c>
      <c r="B6" s="68" t="s">
        <v>128</v>
      </c>
      <c r="C6" s="20" t="s">
        <v>64</v>
      </c>
      <c r="G6" s="69"/>
      <c r="H6" s="69"/>
      <c r="I6" s="70"/>
      <c r="J6" s="20"/>
    </row>
    <row r="7" spans="1:10" x14ac:dyDescent="0.25">
      <c r="A7" s="67" t="s">
        <v>127</v>
      </c>
      <c r="B7" s="68" t="s">
        <v>129</v>
      </c>
      <c r="C7" s="20" t="s">
        <v>64</v>
      </c>
      <c r="G7" s="69"/>
      <c r="H7" s="69"/>
      <c r="I7" s="70"/>
      <c r="J7" s="20"/>
    </row>
    <row r="8" spans="1:10" ht="15" customHeight="1" x14ac:dyDescent="0.25">
      <c r="A8" s="67" t="s">
        <v>110</v>
      </c>
      <c r="B8" s="68" t="s">
        <v>111</v>
      </c>
      <c r="C8" s="21" t="s">
        <v>74</v>
      </c>
      <c r="G8" s="69"/>
      <c r="H8" s="69"/>
      <c r="I8" s="70"/>
      <c r="J8" s="20"/>
    </row>
    <row r="9" spans="1:10" x14ac:dyDescent="0.25">
      <c r="A9" s="67" t="s">
        <v>112</v>
      </c>
      <c r="B9" s="68" t="s">
        <v>113</v>
      </c>
      <c r="C9" s="21" t="s">
        <v>74</v>
      </c>
      <c r="G9" s="69"/>
      <c r="H9" s="69"/>
      <c r="I9" s="70"/>
      <c r="J9" s="20"/>
    </row>
    <row r="10" spans="1:10" x14ac:dyDescent="0.25">
      <c r="A10" s="67" t="s">
        <v>114</v>
      </c>
      <c r="B10" s="68" t="s">
        <v>115</v>
      </c>
      <c r="C10" s="21" t="s">
        <v>74</v>
      </c>
      <c r="F10" s="29"/>
      <c r="G10" s="69"/>
      <c r="H10" s="69"/>
      <c r="I10" s="71"/>
    </row>
    <row r="11" spans="1:10" x14ac:dyDescent="0.25">
      <c r="A11" s="67" t="s">
        <v>116</v>
      </c>
      <c r="B11" s="68" t="s">
        <v>117</v>
      </c>
      <c r="C11" s="21" t="s">
        <v>74</v>
      </c>
      <c r="F11" s="29"/>
      <c r="G11" s="69"/>
      <c r="H11" s="69"/>
      <c r="I11" s="71"/>
    </row>
    <row r="12" spans="1:10" x14ac:dyDescent="0.25">
      <c r="A12" s="67" t="s">
        <v>118</v>
      </c>
      <c r="B12" s="68" t="s">
        <v>119</v>
      </c>
      <c r="C12" s="21" t="s">
        <v>74</v>
      </c>
      <c r="F12" s="29"/>
      <c r="G12" s="69"/>
      <c r="H12" s="69"/>
      <c r="I12" s="71"/>
    </row>
    <row r="13" spans="1:10" x14ac:dyDescent="0.25">
      <c r="A13" s="67" t="s">
        <v>120</v>
      </c>
      <c r="B13" s="68" t="s">
        <v>121</v>
      </c>
      <c r="C13" s="21" t="s">
        <v>74</v>
      </c>
      <c r="F13" s="29"/>
      <c r="G13" s="69"/>
      <c r="H13" s="69"/>
      <c r="I13" s="71"/>
    </row>
    <row r="14" spans="1:10" x14ac:dyDescent="0.25">
      <c r="A14" s="67" t="s">
        <v>122</v>
      </c>
      <c r="B14" s="68" t="s">
        <v>123</v>
      </c>
      <c r="C14" s="21" t="s">
        <v>74</v>
      </c>
      <c r="F14" s="29"/>
      <c r="G14" s="69"/>
      <c r="H14" s="69"/>
      <c r="I14" s="71"/>
    </row>
    <row r="15" spans="1:10" x14ac:dyDescent="0.25">
      <c r="A15" s="67" t="s">
        <v>124</v>
      </c>
      <c r="B15" s="68" t="s">
        <v>125</v>
      </c>
      <c r="C15" s="21" t="s">
        <v>74</v>
      </c>
      <c r="F15" s="29"/>
      <c r="G15" s="69"/>
      <c r="H15" s="69"/>
      <c r="I15" s="71"/>
    </row>
    <row r="16" spans="1:10" x14ac:dyDescent="0.25">
      <c r="A16" s="67" t="s">
        <v>130</v>
      </c>
      <c r="B16" s="68" t="s">
        <v>131</v>
      </c>
      <c r="C16" s="21" t="s">
        <v>64</v>
      </c>
      <c r="F16" s="29"/>
      <c r="G16" s="69"/>
      <c r="H16" s="69"/>
      <c r="I16" s="71"/>
    </row>
    <row r="17" spans="1:9" x14ac:dyDescent="0.25">
      <c r="A17" s="20"/>
      <c r="B17" s="20"/>
      <c r="F17" s="29"/>
      <c r="G17" s="69"/>
      <c r="H17" s="69"/>
      <c r="I17" s="71"/>
    </row>
    <row r="18" spans="1:9" x14ac:dyDescent="0.25">
      <c r="A18" s="20"/>
      <c r="B18" s="20"/>
      <c r="F18" s="29"/>
      <c r="G18" s="69"/>
      <c r="H18" s="69"/>
      <c r="I18" s="71"/>
    </row>
    <row r="19" spans="1:9" x14ac:dyDescent="0.25">
      <c r="A19" s="20"/>
      <c r="B19" s="20"/>
      <c r="F19" s="29"/>
      <c r="G19" s="69"/>
      <c r="H19" s="69"/>
      <c r="I19" s="71"/>
    </row>
    <row r="20" spans="1:9" x14ac:dyDescent="0.25">
      <c r="A20" s="20"/>
      <c r="B20" s="20"/>
      <c r="F20" s="29"/>
      <c r="G20" s="69"/>
      <c r="H20" s="69"/>
      <c r="I20" s="71"/>
    </row>
    <row r="21" spans="1:9" x14ac:dyDescent="0.25">
      <c r="A21" s="20"/>
      <c r="B21" s="20"/>
      <c r="F21" s="30"/>
      <c r="G21" s="69"/>
      <c r="H21" s="69"/>
      <c r="I21" s="71"/>
    </row>
    <row r="22" spans="1:9" x14ac:dyDescent="0.25">
      <c r="A22" s="20"/>
      <c r="B22" s="20"/>
      <c r="F22" s="29"/>
      <c r="G22" s="69"/>
      <c r="H22" s="69"/>
      <c r="I22" s="71"/>
    </row>
    <row r="23" spans="1:9" x14ac:dyDescent="0.25">
      <c r="A23" s="20"/>
      <c r="B23" s="20"/>
      <c r="F23" s="29"/>
      <c r="G23" s="69"/>
      <c r="H23" s="69"/>
      <c r="I23" s="71"/>
    </row>
    <row r="24" spans="1:9" x14ac:dyDescent="0.25">
      <c r="A24" s="20"/>
      <c r="B24" s="20"/>
      <c r="F24" s="29"/>
      <c r="G24" s="69"/>
      <c r="H24" s="69"/>
      <c r="I24" s="71"/>
    </row>
    <row r="25" spans="1:9" x14ac:dyDescent="0.25">
      <c r="A25" s="20"/>
      <c r="B25" s="20"/>
      <c r="F25" s="29"/>
      <c r="G25" s="69"/>
      <c r="H25" s="69"/>
      <c r="I25" s="71"/>
    </row>
    <row r="26" spans="1:9" x14ac:dyDescent="0.25">
      <c r="A26" s="20"/>
      <c r="B26" s="20"/>
      <c r="F26" s="29"/>
      <c r="G26" s="69"/>
      <c r="H26" s="69"/>
      <c r="I26" s="71"/>
    </row>
    <row r="27" spans="1:9" x14ac:dyDescent="0.25">
      <c r="A27" s="20"/>
      <c r="B27" s="20"/>
      <c r="F27" s="29"/>
      <c r="G27" s="69"/>
      <c r="H27" s="69"/>
      <c r="I27" s="71"/>
    </row>
    <row r="28" spans="1:9" x14ac:dyDescent="0.25">
      <c r="A28" s="20"/>
      <c r="B28" s="20"/>
      <c r="F28" s="29"/>
      <c r="G28" s="69"/>
      <c r="H28" s="69"/>
      <c r="I28" s="71"/>
    </row>
    <row r="29" spans="1:9" x14ac:dyDescent="0.25">
      <c r="A29" s="20"/>
      <c r="B29" s="20"/>
      <c r="F29" s="29"/>
      <c r="G29" s="69"/>
      <c r="H29" s="69"/>
      <c r="I29" s="71"/>
    </row>
    <row r="30" spans="1:9" x14ac:dyDescent="0.25">
      <c r="A30" s="20"/>
      <c r="B30" s="20"/>
      <c r="F30" s="29"/>
      <c r="G30" s="69"/>
      <c r="H30" s="69"/>
      <c r="I30" s="71"/>
    </row>
    <row r="31" spans="1:9" x14ac:dyDescent="0.25">
      <c r="A31" s="28"/>
      <c r="E31" s="29"/>
      <c r="F31" s="29"/>
      <c r="G31" s="69"/>
      <c r="H31" s="69"/>
      <c r="I31" s="71"/>
    </row>
    <row r="32" spans="1:9" x14ac:dyDescent="0.25">
      <c r="A32" s="28"/>
      <c r="E32" s="29"/>
      <c r="F32" s="29"/>
      <c r="G32" s="69"/>
      <c r="H32" s="69"/>
      <c r="I32" s="71"/>
    </row>
    <row r="33" spans="1:9" x14ac:dyDescent="0.25">
      <c r="A33" s="28"/>
      <c r="E33" s="29"/>
      <c r="F33" s="29"/>
      <c r="G33" s="69"/>
      <c r="H33" s="69"/>
      <c r="I33" s="71"/>
    </row>
    <row r="34" spans="1:9" x14ac:dyDescent="0.25">
      <c r="A34" s="28"/>
      <c r="E34" s="29"/>
      <c r="F34" s="29"/>
      <c r="G34" s="69"/>
      <c r="H34" s="69"/>
      <c r="I34" s="71"/>
    </row>
    <row r="35" spans="1:9" x14ac:dyDescent="0.25">
      <c r="A35" s="28"/>
      <c r="E35" s="29"/>
      <c r="F35" s="29"/>
      <c r="G35" s="69"/>
      <c r="H35" s="69"/>
      <c r="I35" s="71"/>
    </row>
    <row r="36" spans="1:9" x14ac:dyDescent="0.25">
      <c r="A36" s="28"/>
      <c r="E36" s="29"/>
      <c r="F36" s="29"/>
      <c r="G36" s="69"/>
      <c r="H36" s="69"/>
      <c r="I36" s="71"/>
    </row>
    <row r="37" spans="1:9" x14ac:dyDescent="0.25">
      <c r="A37" s="28"/>
      <c r="E37" s="29"/>
      <c r="F37" s="29"/>
      <c r="G37" s="69"/>
      <c r="H37" s="69"/>
      <c r="I37" s="71"/>
    </row>
    <row r="38" spans="1:9" x14ac:dyDescent="0.25">
      <c r="A38" s="28"/>
      <c r="E38" s="29"/>
      <c r="F38" s="29"/>
      <c r="G38" s="69"/>
      <c r="H38" s="69"/>
      <c r="I38" s="71"/>
    </row>
    <row r="39" spans="1:9" x14ac:dyDescent="0.25">
      <c r="A39" s="28"/>
      <c r="E39" s="29"/>
      <c r="F39" s="29"/>
      <c r="G39" s="69"/>
      <c r="H39" s="69"/>
      <c r="I39" s="71"/>
    </row>
    <row r="40" spans="1:9" x14ac:dyDescent="0.25">
      <c r="A40" s="28"/>
      <c r="E40" s="29"/>
      <c r="F40" s="29"/>
      <c r="G40" s="69"/>
      <c r="H40" s="69"/>
      <c r="I40" s="71"/>
    </row>
    <row r="41" spans="1:9" x14ac:dyDescent="0.25">
      <c r="A41" s="31"/>
      <c r="E41" s="29"/>
      <c r="F41" s="32"/>
      <c r="G41" s="69"/>
      <c r="H41" s="69"/>
      <c r="I41" s="71"/>
    </row>
    <row r="42" spans="1:9" x14ac:dyDescent="0.25">
      <c r="A42" s="31"/>
      <c r="E42" s="29"/>
      <c r="F42" s="32"/>
      <c r="G42" s="69"/>
      <c r="H42" s="69"/>
      <c r="I42" s="71"/>
    </row>
    <row r="43" spans="1:9" x14ac:dyDescent="0.25">
      <c r="A43" s="31"/>
      <c r="E43" s="29"/>
      <c r="F43" s="33"/>
      <c r="G43" s="69"/>
      <c r="H43" s="69"/>
      <c r="I43" s="71"/>
    </row>
    <row r="44" spans="1:9" x14ac:dyDescent="0.25">
      <c r="A44" s="28"/>
      <c r="E44" s="29"/>
      <c r="F44" s="32"/>
      <c r="G44" s="69"/>
      <c r="H44" s="69"/>
      <c r="I44" s="71"/>
    </row>
    <row r="45" spans="1:9" x14ac:dyDescent="0.25">
      <c r="A45" s="28"/>
      <c r="E45" s="29"/>
      <c r="F45" s="32"/>
      <c r="G45" s="69"/>
      <c r="H45" s="69"/>
      <c r="I45" s="71"/>
    </row>
    <row r="46" spans="1:9" x14ac:dyDescent="0.25">
      <c r="A46" s="34"/>
      <c r="E46" s="29"/>
      <c r="F46" s="29"/>
      <c r="G46" s="29"/>
    </row>
    <row r="47" spans="1:9" x14ac:dyDescent="0.25">
      <c r="A47" s="34"/>
      <c r="E47" s="29"/>
      <c r="F47" s="29"/>
      <c r="G47" s="29"/>
    </row>
    <row r="48" spans="1:9" x14ac:dyDescent="0.25">
      <c r="A48" s="34"/>
      <c r="E48" s="29"/>
      <c r="F48" s="29"/>
      <c r="G48" s="29"/>
    </row>
    <row r="49" spans="1:7" x14ac:dyDescent="0.25">
      <c r="A49" s="34"/>
      <c r="E49" s="29"/>
      <c r="F49" s="29"/>
      <c r="G49" s="29"/>
    </row>
    <row r="50" spans="1:7" x14ac:dyDescent="0.25">
      <c r="A50" s="34"/>
      <c r="C50" s="21"/>
      <c r="E50" s="29"/>
      <c r="F50" s="30"/>
      <c r="G50" s="29"/>
    </row>
    <row r="51" spans="1:7" x14ac:dyDescent="0.25">
      <c r="A51" s="34"/>
      <c r="C51" s="21"/>
      <c r="E51" s="29"/>
      <c r="F51" s="29"/>
      <c r="G51" s="29"/>
    </row>
    <row r="52" spans="1:7" x14ac:dyDescent="0.25">
      <c r="A52" s="34"/>
      <c r="C52" s="21"/>
      <c r="E52" s="29"/>
      <c r="F52" s="29"/>
      <c r="G52" s="29"/>
    </row>
    <row r="53" spans="1:7" x14ac:dyDescent="0.25">
      <c r="A53" s="28"/>
      <c r="C53" s="21"/>
      <c r="E53" s="29"/>
      <c r="F53" s="29"/>
      <c r="G53" s="29"/>
    </row>
    <row r="54" spans="1:7" x14ac:dyDescent="0.25">
      <c r="A54" s="28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29</v>
      </c>
    </row>
  </sheetData>
  <sheetProtection insertRows="0" deleteRows="0" selectLockedCells="1"/>
  <conditionalFormatting sqref="G39:G52">
    <cfRule type="containsText" dxfId="23" priority="28" operator="containsText" text="New Tag Required">
      <formula>NOT(ISERROR(SEARCH("New Tag Required",G39)))</formula>
    </cfRule>
  </conditionalFormatting>
  <conditionalFormatting sqref="D49:D98">
    <cfRule type="containsText" dxfId="22" priority="27" operator="containsText" text="Yes">
      <formula>NOT(ISERROR(SEARCH("Yes",D49)))</formula>
    </cfRule>
  </conditionalFormatting>
  <conditionalFormatting sqref="H39:H98 H199:H420">
    <cfRule type="containsText" dxfId="21" priority="26" operator="containsText" text="New Sign Required">
      <formula>NOT(ISERROR(SEARCH("New Sign Required",H39)))</formula>
    </cfRule>
  </conditionalFormatting>
  <conditionalFormatting sqref="G39:G98">
    <cfRule type="containsText" dxfId="20" priority="25" operator="containsText" text="Action Required">
      <formula>NOT(ISERROR(SEARCH("Action Required",G39)))</formula>
    </cfRule>
  </conditionalFormatting>
  <conditionalFormatting sqref="H39:H98">
    <cfRule type="containsText" dxfId="19" priority="24" operator="containsText" text="Action Required">
      <formula>NOT(ISERROR(SEARCH("Action Required",H39)))</formula>
    </cfRule>
  </conditionalFormatting>
  <conditionalFormatting sqref="D99:D198">
    <cfRule type="containsText" dxfId="18" priority="19" operator="containsText" text="Yes">
      <formula>NOT(ISERROR(SEARCH("Yes",D99)))</formula>
    </cfRule>
  </conditionalFormatting>
  <conditionalFormatting sqref="H99:H198">
    <cfRule type="containsText" dxfId="17" priority="18" operator="containsText" text="New Sign Required">
      <formula>NOT(ISERROR(SEARCH("New Sign Required",H99)))</formula>
    </cfRule>
  </conditionalFormatting>
  <conditionalFormatting sqref="G99:G198">
    <cfRule type="containsText" dxfId="16" priority="17" operator="containsText" text="Action Required">
      <formula>NOT(ISERROR(SEARCH("Action Required",G99)))</formula>
    </cfRule>
  </conditionalFormatting>
  <conditionalFormatting sqref="H99:H198">
    <cfRule type="containsText" dxfId="15" priority="16" operator="containsText" text="Action Required">
      <formula>NOT(ISERROR(SEARCH("Action Required",H99)))</formula>
    </cfRule>
  </conditionalFormatting>
  <conditionalFormatting sqref="H1:H4 H39:H1048576 G5:G38">
    <cfRule type="containsText" dxfId="14" priority="14" operator="containsText" text="Remove Old Sign">
      <formula>NOT(ISERROR(SEARCH("Remove Old Sign",G1)))</formula>
    </cfRule>
    <cfRule type="containsText" dxfId="13" priority="15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12" priority="13" operator="containsText" text="Remove Old Tag">
      <formula>NOT(ISERROR(SEARCH("Remove Old Tag",E1)))</formula>
    </cfRule>
  </conditionalFormatting>
  <conditionalFormatting sqref="A6">
    <cfRule type="containsText" dxfId="11" priority="11" operator="containsText" text="Remove Old Sign">
      <formula>NOT(ISERROR(SEARCH("Remove Old Sign",A6)))</formula>
    </cfRule>
    <cfRule type="containsText" dxfId="10" priority="12" operator="containsText" text="Move Sign to New Location">
      <formula>NOT(ISERROR(SEARCH("Move Sign to New Location",A6)))</formula>
    </cfRule>
  </conditionalFormatting>
  <conditionalFormatting sqref="A7">
    <cfRule type="containsText" dxfId="9" priority="9" operator="containsText" text="Remove Old Sign">
      <formula>NOT(ISERROR(SEARCH("Remove Old Sign",A7)))</formula>
    </cfRule>
    <cfRule type="containsText" dxfId="8" priority="10" operator="containsText" text="Move Sign to New Location">
      <formula>NOT(ISERROR(SEARCH("Move Sign to New Location",A7)))</formula>
    </cfRule>
  </conditionalFormatting>
  <conditionalFormatting sqref="A8:A10">
    <cfRule type="containsText" dxfId="7" priority="7" operator="containsText" text="Remove Old Sign">
      <formula>NOT(ISERROR(SEARCH("Remove Old Sign",A8)))</formula>
    </cfRule>
    <cfRule type="containsText" dxfId="6" priority="8" operator="containsText" text="Move Sign to New Location">
      <formula>NOT(ISERROR(SEARCH("Move Sign to New Location",A8)))</formula>
    </cfRule>
  </conditionalFormatting>
  <conditionalFormatting sqref="A11:A12">
    <cfRule type="containsText" dxfId="5" priority="5" operator="containsText" text="Remove Old Sign">
      <formula>NOT(ISERROR(SEARCH("Remove Old Sign",A11)))</formula>
    </cfRule>
    <cfRule type="containsText" dxfId="4" priority="6" operator="containsText" text="Move Sign to New Location">
      <formula>NOT(ISERROR(SEARCH("Move Sign to New Location",A11)))</formula>
    </cfRule>
  </conditionalFormatting>
  <conditionalFormatting sqref="A13:A15">
    <cfRule type="containsText" dxfId="3" priority="3" operator="containsText" text="Remove Old Sign">
      <formula>NOT(ISERROR(SEARCH("Remove Old Sign",A13)))</formula>
    </cfRule>
    <cfRule type="containsText" dxfId="2" priority="4" operator="containsText" text="Move Sign to New Location">
      <formula>NOT(ISERROR(SEARCH("Move Sign to New Location",A13)))</formula>
    </cfRule>
  </conditionalFormatting>
  <conditionalFormatting sqref="A16">
    <cfRule type="containsText" dxfId="1" priority="1" operator="containsText" text="Remove Old Sign">
      <formula>NOT(ISERROR(SEARCH("Remove Old Sign",A16)))</formula>
    </cfRule>
    <cfRule type="containsText" dxfId="0" priority="2" operator="containsText" text="Move Sign to New Location">
      <formula>NOT(ISERROR(SEARCH("Move Sign to New Location",A16)))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2017-01-27T14:14:20Z</dcterms:modified>
</cp:coreProperties>
</file>