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298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8" i="1" l="1"/>
  <c r="M9" i="1"/>
  <c r="M10" i="1"/>
  <c r="M11" i="1"/>
  <c r="M12" i="1"/>
  <c r="M13" i="1"/>
  <c r="M14" i="1"/>
  <c r="M15" i="1"/>
  <c r="M6" i="1"/>
  <c r="J8" i="1"/>
  <c r="J9" i="1"/>
  <c r="J10" i="1"/>
  <c r="J11" i="1"/>
  <c r="J12" i="1"/>
  <c r="J13" i="1"/>
  <c r="J14" i="1"/>
  <c r="J15" i="1"/>
  <c r="H18" i="1" l="1"/>
  <c r="G18" i="1"/>
  <c r="M18" i="1" l="1"/>
  <c r="K2" i="1" s="1"/>
  <c r="J1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<sst xmlns="http://schemas.openxmlformats.org/spreadsheetml/2006/main" count="119" uniqueCount="88">
  <si>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</si>
  <si>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</si>
  <si>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</si>
  <si>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</si>
  <si>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</si>
  <si>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</si>
  <si>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</si>
  <si>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</si>
  <si>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</si>
  <si>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</si>
  <si>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</si>
  <si>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</si>
  <si>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</si>
  <si>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</si>
  <si>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</si>
  <si>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</si>
  <si>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</si>
  <si>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</si>
  <si>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</si>
  <si>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</si>
  <si>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</si>
  <si>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</si>
  <si>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</si>
  <si>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</si>
  <si>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</si>
  <si>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</si>
  <si>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</si>
  <si>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</si>
  <si>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</si>
  <si>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</si>
  <si>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</si>
  <si>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</si>
  <si>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</si>
  <si>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</si>
  <si>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</si>
  <si>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</si>
  <si>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</si>
  <si>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</si>
  <si>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</si>
  <si>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</si>
  <si>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</si>
  <si>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</si>
  <si>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</si>
  <si>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</si>
  <si>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</si>
  <si>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</si>
  <si>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</si>
  <si>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</si>
  <si>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</si>
  <si>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</si>
  <si>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</si>
  <si>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</si>
  <si>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</si>
  <si>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</si>
  <si>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</si>
  <si>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</si>
  <si>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</si>
  <si>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</si>
  <si>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</si>
  <si>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</si>
  <si>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</si>
  <si>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</si>
  <si>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</si>
  <si>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</si>
  <si>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</si>
  <si>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</si>
  <si>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</si>
  <si>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</si>
  <si>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</si>
  <si>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</si>
  <si>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</si>
  <si>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</si>
  <si>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</si>
  <si>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</si>
  <si>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</si>
  <si>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0298</t>
  </si>
  <si>
    <t>01</t>
  </si>
  <si>
    <t>MN150A</t>
  </si>
  <si>
    <t>changed restroom accessories</t>
  </si>
  <si>
    <t>MN150A1</t>
  </si>
  <si>
    <t>Updated finishes</t>
  </si>
  <si>
    <t>LX-0298-01-MN0150A1</t>
  </si>
  <si>
    <t>MEDICAL SCIENCE - Room MN0150A1</t>
  </si>
  <si>
    <t>MN363</t>
  </si>
  <si>
    <t>03</t>
  </si>
  <si>
    <t>Door frame replaced</t>
  </si>
  <si>
    <t>MN265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</si>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</sst>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tabSelected="1" zoomScale="90" zoomScaleNormal="90" workbookViewId="0">
      <selection activeCell="H9" sqref="H9"/>
    </sheetView>
  </sheetViews>
  <sheetFormatPr defaultColWidth="9.140625" defaultRowHeight="15" x14ac:dyDescent="0.25"/>
  <cols>
    <col min="1" max="1" width="9.7109375" style="48" bestFit="1" customWidth="1"/>
    <col min="2" max="2" width="4.85546875" style="26" bestFit="1" customWidth="1"/>
    <col min="3" max="3" width="18.140625" style="16" bestFit="1" customWidth="1"/>
    <col min="4" max="4" width="12.42578125" style="16" bestFit="1" customWidth="1"/>
    <col min="5" max="5" width="7.42578125" style="16" bestFit="1" customWidth="1"/>
    <col min="6" max="6" width="11.42578125" style="16" bestFit="1" customWidth="1"/>
    <col min="7" max="7" width="16.140625" style="16" bestFit="1" customWidth="1"/>
    <col min="8" max="8" width="25.28515625" style="16" bestFit="1" customWidth="1"/>
    <col min="9" max="9" width="30.5703125" style="11" customWidth="1"/>
    <col min="10" max="11" width="9.28515625" style="16" bestFit="1" customWidth="1"/>
    <col min="12" max="12" width="5.5703125" style="16" bestFit="1" customWidth="1"/>
    <col min="13" max="13" width="9.140625" style="16"/>
    <col min="14" max="14" width="4.5703125" style="16" bestFit="1" customWidth="1"/>
    <col min="15" max="15" width="9.42578125" style="16" bestFit="1" customWidth="1"/>
    <col min="16" max="16" width="4.85546875" style="16" bestFit="1" customWidth="1"/>
    <col min="17" max="16384" width="9.140625" style="16"/>
  </cols>
  <sheetData>
    <row r="1" spans="1:16" ht="90" x14ac:dyDescent="0.25">
      <c r="A1" s="65" t="s">
        <v>7</v>
      </c>
      <c r="B1" s="78" t="s">
        <v>75</v>
      </c>
      <c r="C1" s="78"/>
      <c r="F1" s="67" t="s">
        <v>10</v>
      </c>
      <c r="G1" s="18">
        <v>42654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9" t="str">
        <f>VLOOKUP(B1,BuildingList!A:B,2,FALSE)</f>
        <v>William R. Willard Medical Education Building</v>
      </c>
      <c r="C2" s="79"/>
      <c r="F2" s="68" t="s">
        <v>12</v>
      </c>
      <c r="G2" s="22" t="s">
        <v>58</v>
      </c>
      <c r="J2" s="15">
        <f>G18-J18</f>
        <v>2</v>
      </c>
      <c r="K2" s="15">
        <f>H18-M18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77</v>
      </c>
      <c r="B6" s="48" t="s">
        <v>76</v>
      </c>
      <c r="C6" s="42" t="s">
        <v>23</v>
      </c>
      <c r="D6" s="41" t="s">
        <v>5</v>
      </c>
      <c r="E6" s="50">
        <v>464</v>
      </c>
      <c r="F6" s="50">
        <v>471</v>
      </c>
      <c r="G6" s="50" t="s">
        <v>3</v>
      </c>
      <c r="H6" s="41" t="s">
        <v>56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15" customHeight="1" x14ac:dyDescent="0.25">
      <c r="A7" s="48" t="s">
        <v>79</v>
      </c>
      <c r="B7" s="48" t="s">
        <v>76</v>
      </c>
      <c r="C7" s="42" t="s">
        <v>80</v>
      </c>
      <c r="D7" s="41" t="s">
        <v>6</v>
      </c>
      <c r="E7" s="50">
        <v>188</v>
      </c>
      <c r="F7" s="50">
        <v>29</v>
      </c>
      <c r="G7" s="50" t="s">
        <v>2</v>
      </c>
      <c r="H7" s="41" t="s">
        <v>2</v>
      </c>
      <c r="I7" s="42" t="s">
        <v>78</v>
      </c>
      <c r="J7" s="59"/>
      <c r="K7" s="60"/>
      <c r="L7" s="59"/>
      <c r="M7" s="59"/>
      <c r="N7" s="60"/>
      <c r="O7" s="59"/>
    </row>
    <row r="8" spans="1:16" s="41" customFormat="1" ht="15" customHeight="1" x14ac:dyDescent="0.25">
      <c r="A8" s="48" t="s">
        <v>83</v>
      </c>
      <c r="B8" s="48" t="s">
        <v>84</v>
      </c>
      <c r="C8" s="42" t="s">
        <v>74</v>
      </c>
      <c r="D8" s="41" t="s">
        <v>5</v>
      </c>
      <c r="E8" s="50">
        <v>1362</v>
      </c>
      <c r="F8" s="50">
        <v>1364</v>
      </c>
      <c r="G8" s="50" t="s">
        <v>3</v>
      </c>
      <c r="H8" s="41" t="s">
        <v>2</v>
      </c>
      <c r="I8" s="42" t="s">
        <v>85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86</v>
      </c>
      <c r="B9" s="48" t="s">
        <v>87</v>
      </c>
      <c r="C9" s="42" t="s">
        <v>21</v>
      </c>
      <c r="D9" s="41" t="s">
        <v>6</v>
      </c>
      <c r="E9" s="62">
        <v>276</v>
      </c>
      <c r="F9" s="62">
        <v>276</v>
      </c>
      <c r="G9" s="50" t="s">
        <v>13</v>
      </c>
      <c r="H9" s="41" t="s">
        <v>13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49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4"/>
      <c r="M11" s="59" t="str">
        <f>IF(H11="No Change","N/A",IF(H11="New Tag Required",Lookup!F:F,IF(H11="Remove Old Sign",Lookup!F:F,IF(H11="N/A","N/A",""))))</f>
        <v/>
      </c>
      <c r="N11" s="64"/>
    </row>
    <row r="12" spans="1:16" s="41" customFormat="1" x14ac:dyDescent="0.25">
      <c r="A12" s="49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x14ac:dyDescent="0.25">
      <c r="A13" s="56"/>
      <c r="C13" s="11"/>
      <c r="E13" s="30"/>
      <c r="F13" s="30"/>
      <c r="G13" s="30"/>
      <c r="J13" s="10" t="str">
        <f>IF(G13="No Change","N/A",IF(G13="New Tag Required",Lookup!F:F,IF(G13="Remove Old Tag",Lookup!F:F,IF(G13="N/A","N/A",""))))</f>
        <v/>
      </c>
      <c r="K13" s="32"/>
      <c r="M13" s="10" t="str">
        <f>IF(H13="No Change","N/A",IF(H13="New Tag Required",Lookup!F:F,IF(H13="Remove Old Sign",Lookup!F:F,IF(H13="N/A","N/A",""))))</f>
        <v/>
      </c>
      <c r="N13" s="32"/>
    </row>
    <row r="14" spans="1:16" x14ac:dyDescent="0.25">
      <c r="A14" s="56"/>
      <c r="C14" s="11"/>
      <c r="E14" s="30"/>
      <c r="F14" s="30"/>
      <c r="G14" s="30"/>
      <c r="J14" s="10" t="str">
        <f>IF(G14="No Change","N/A",IF(G14="New Tag Required",Lookup!F:F,IF(G14="Remove Old Tag",Lookup!F:F,IF(G14="N/A","N/A",""))))</f>
        <v/>
      </c>
      <c r="K14" s="32"/>
      <c r="M14" s="10" t="str">
        <f>IF(H14="No Change","N/A",IF(H14="New Tag Required",Lookup!F:F,IF(H14="Remove Old Sign",Lookup!F:F,IF(H14="N/A","N/A",""))))</f>
        <v/>
      </c>
      <c r="N14" s="32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ht="15.75" thickBot="1" x14ac:dyDescent="0.3">
      <c r="A16" s="56"/>
      <c r="C16" s="11"/>
      <c r="E16" s="30"/>
      <c r="F16" s="30"/>
      <c r="G16" s="30"/>
      <c r="K16" s="32"/>
      <c r="N16" s="32"/>
    </row>
    <row r="17" spans="1:13" ht="45" x14ac:dyDescent="0.25">
      <c r="A17" s="56"/>
      <c r="C17" s="11"/>
      <c r="E17" s="30"/>
      <c r="F17" s="30"/>
      <c r="G17" s="73" t="s">
        <v>45</v>
      </c>
      <c r="H17" s="74" t="s">
        <v>46</v>
      </c>
      <c r="J17" s="75" t="s">
        <v>40</v>
      </c>
      <c r="K17" s="10"/>
      <c r="L17" s="10"/>
      <c r="M17" s="75" t="s">
        <v>41</v>
      </c>
    </row>
    <row r="18" spans="1:13" ht="15.75" thickBot="1" x14ac:dyDescent="0.3">
      <c r="A18" s="56"/>
      <c r="C18" s="11"/>
      <c r="E18" s="30"/>
      <c r="F18" s="30"/>
      <c r="G18" s="14">
        <f>COUNTIF(G6:G17,"New Tag Required")</f>
        <v>2</v>
      </c>
      <c r="H18" s="13">
        <f>COUNTIF(H6:H17,"New Sign Required")</f>
        <v>0</v>
      </c>
      <c r="J18" s="12">
        <f>COUNTIF(J6:J17,"Installed")</f>
        <v>0</v>
      </c>
      <c r="K18" s="10"/>
      <c r="L18" s="10"/>
      <c r="M18" s="12">
        <f>COUNTIF(M6:M17,"Installed")</f>
        <v>0</v>
      </c>
    </row>
    <row r="19" spans="1:13" x14ac:dyDescent="0.25">
      <c r="A19" s="56"/>
      <c r="C19" s="11"/>
      <c r="E19" s="30"/>
      <c r="F19" s="30"/>
      <c r="G19" s="30"/>
    </row>
    <row r="20" spans="1:13" x14ac:dyDescent="0.25">
      <c r="A20" s="56"/>
      <c r="C20" s="11"/>
      <c r="E20" s="30"/>
      <c r="F20" s="30"/>
      <c r="G20" s="30"/>
    </row>
    <row r="21" spans="1:13" x14ac:dyDescent="0.25">
      <c r="A21" s="56"/>
      <c r="C21" s="11"/>
      <c r="E21" s="30"/>
      <c r="F21" s="30"/>
      <c r="G21" s="30"/>
    </row>
    <row r="22" spans="1:13" x14ac:dyDescent="0.25">
      <c r="A22" s="56"/>
      <c r="C22" s="11"/>
      <c r="E22" s="30"/>
      <c r="F22" s="30"/>
      <c r="G22" s="30"/>
    </row>
    <row r="23" spans="1:13" x14ac:dyDescent="0.25">
      <c r="A23" s="56"/>
      <c r="C23" s="11"/>
      <c r="E23" s="30"/>
      <c r="F23" s="30"/>
      <c r="G23" s="30"/>
    </row>
    <row r="24" spans="1:13" x14ac:dyDescent="0.25">
      <c r="A24" s="56"/>
      <c r="C24" s="11"/>
      <c r="E24" s="30"/>
      <c r="F24" s="30"/>
      <c r="G24" s="30"/>
    </row>
    <row r="25" spans="1:13" x14ac:dyDescent="0.25">
      <c r="A25" s="56"/>
      <c r="C25" s="11"/>
      <c r="E25" s="30"/>
      <c r="F25" s="30"/>
      <c r="G25" s="30"/>
    </row>
    <row r="26" spans="1:13" x14ac:dyDescent="0.25">
      <c r="A26" s="57"/>
      <c r="C26" s="11"/>
      <c r="E26" s="30"/>
      <c r="F26" s="33"/>
      <c r="G26" s="30"/>
    </row>
    <row r="27" spans="1:13" x14ac:dyDescent="0.25">
      <c r="A27" s="57"/>
      <c r="C27" s="11"/>
      <c r="E27" s="30"/>
      <c r="F27" s="33"/>
      <c r="G27" s="30"/>
    </row>
    <row r="28" spans="1:13" x14ac:dyDescent="0.25">
      <c r="A28" s="57"/>
      <c r="C28" s="11"/>
      <c r="E28" s="30"/>
      <c r="F28" s="34"/>
      <c r="G28" s="30"/>
    </row>
    <row r="29" spans="1:13" x14ac:dyDescent="0.25">
      <c r="A29" s="56"/>
      <c r="C29" s="11"/>
      <c r="E29" s="30"/>
      <c r="F29" s="33"/>
      <c r="G29" s="30"/>
    </row>
    <row r="30" spans="1:13" x14ac:dyDescent="0.25">
      <c r="A30" s="56"/>
      <c r="C30" s="11"/>
      <c r="E30" s="30"/>
      <c r="F30" s="33"/>
      <c r="G30" s="30"/>
    </row>
    <row r="31" spans="1:13" x14ac:dyDescent="0.25">
      <c r="A31" s="58"/>
      <c r="C31" s="11"/>
      <c r="E31" s="30"/>
      <c r="F31" s="30"/>
      <c r="G31" s="30"/>
    </row>
    <row r="32" spans="1:13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1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6"/>
      <c r="C38" s="11"/>
      <c r="E38" s="30"/>
      <c r="F38" s="30"/>
      <c r="G38" s="30"/>
    </row>
    <row r="39" spans="1:7" x14ac:dyDescent="0.25">
      <c r="A39" s="56"/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184" spans="3:3" x14ac:dyDescent="0.25">
      <c r="C184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3:G37 G10:G16">
    <cfRule type="containsText" dxfId="54" priority="133" operator="containsText" text="New Tag Required">
      <formula>NOT(ISERROR(SEARCH("New Tag Required",G10)))</formula>
    </cfRule>
  </conditionalFormatting>
  <conditionalFormatting sqref="D10:D83 D6:D7">
    <cfRule type="containsText" dxfId="53" priority="132" operator="containsText" text="Yes">
      <formula>NOT(ISERROR(SEARCH("Yes",D6)))</formula>
    </cfRule>
  </conditionalFormatting>
  <conditionalFormatting sqref="H23:H83 H184:H405 H10:H16">
    <cfRule type="containsText" dxfId="52" priority="120" operator="containsText" text="New Sign Required">
      <formula>NOT(ISERROR(SEARCH("New Sign Required",H10)))</formula>
    </cfRule>
  </conditionalFormatting>
  <conditionalFormatting sqref="G23:G83 G10:H16">
    <cfRule type="containsText" dxfId="51" priority="119" operator="containsText" text="Action Required">
      <formula>NOT(ISERROR(SEARCH("Action Required",G10)))</formula>
    </cfRule>
  </conditionalFormatting>
  <conditionalFormatting sqref="H23:H83">
    <cfRule type="containsText" dxfId="50" priority="118" operator="containsText" text="Action Required">
      <formula>NOT(ISERROR(SEARCH("Action Required",H23)))</formula>
    </cfRule>
  </conditionalFormatting>
  <conditionalFormatting sqref="G6:G7 G19:G22">
    <cfRule type="containsText" dxfId="49" priority="60" operator="containsText" text="New Tag Required">
      <formula>NOT(ISERROR(SEARCH("New Tag Required",G6)))</formula>
    </cfRule>
  </conditionalFormatting>
  <conditionalFormatting sqref="H6:H7 H19:H22">
    <cfRule type="containsText" dxfId="48" priority="58" operator="containsText" text="New Sign Required">
      <formula>NOT(ISERROR(SEARCH("New Sign Required",H6)))</formula>
    </cfRule>
  </conditionalFormatting>
  <conditionalFormatting sqref="G6:G7 G19:G22">
    <cfRule type="containsText" dxfId="47" priority="57" operator="containsText" text="Action Required">
      <formula>NOT(ISERROR(SEARCH("Action Required",G6)))</formula>
    </cfRule>
  </conditionalFormatting>
  <conditionalFormatting sqref="H6:H7 H19:H22">
    <cfRule type="containsText" dxfId="46" priority="56" operator="containsText" text="Action Required">
      <formula>NOT(ISERROR(SEARCH("Action Required",H6)))</formula>
    </cfRule>
  </conditionalFormatting>
  <conditionalFormatting sqref="G6:G7">
    <cfRule type="containsText" dxfId="45" priority="55" operator="containsText" text="New Tag Required">
      <formula>NOT(ISERROR(SEARCH("New Tag Required",G6)))</formula>
    </cfRule>
  </conditionalFormatting>
  <conditionalFormatting sqref="D6:D7">
    <cfRule type="containsText" dxfId="44" priority="54" operator="containsText" text="Yes">
      <formula>NOT(ISERROR(SEARCH("Yes",D6)))</formula>
    </cfRule>
  </conditionalFormatting>
  <conditionalFormatting sqref="G6:G7">
    <cfRule type="containsText" dxfId="43" priority="53" operator="containsText" text="Action Required">
      <formula>NOT(ISERROR(SEARCH("Action Required",G6)))</formula>
    </cfRule>
  </conditionalFormatting>
  <conditionalFormatting sqref="D84:D183">
    <cfRule type="containsText" dxfId="42" priority="52" operator="containsText" text="Yes">
      <formula>NOT(ISERROR(SEARCH("Yes",D84)))</formula>
    </cfRule>
  </conditionalFormatting>
  <conditionalFormatting sqref="H84:H183">
    <cfRule type="containsText" dxfId="41" priority="51" operator="containsText" text="New Sign Required">
      <formula>NOT(ISERROR(SEARCH("New Sign Required",H84)))</formula>
    </cfRule>
  </conditionalFormatting>
  <conditionalFormatting sqref="G84:G183">
    <cfRule type="containsText" dxfId="40" priority="50" operator="containsText" text="Action Required">
      <formula>NOT(ISERROR(SEARCH("Action Required",G84)))</formula>
    </cfRule>
  </conditionalFormatting>
  <conditionalFormatting sqref="H84:H183">
    <cfRule type="containsText" dxfId="39" priority="49" operator="containsText" text="Action Required">
      <formula>NOT(ISERROR(SEARCH("Action Required",H84)))</formula>
    </cfRule>
  </conditionalFormatting>
  <conditionalFormatting sqref="D9">
    <cfRule type="containsText" dxfId="38" priority="46" operator="containsText" text="Yes">
      <formula>NOT(ISERROR(SEARCH("Yes",D9)))</formula>
    </cfRule>
  </conditionalFormatting>
  <conditionalFormatting sqref="J2:N2">
    <cfRule type="cellIs" dxfId="37" priority="26" operator="notEqual">
      <formula>0</formula>
    </cfRule>
  </conditionalFormatting>
  <conditionalFormatting sqref="J6:J15">
    <cfRule type="cellIs" dxfId="36" priority="25" operator="equal">
      <formula>0</formula>
    </cfRule>
  </conditionalFormatting>
  <conditionalFormatting sqref="M6:M15">
    <cfRule type="cellIs" dxfId="35" priority="24" operator="equal">
      <formula>0</formula>
    </cfRule>
  </conditionalFormatting>
  <conditionalFormatting sqref="J6:J15 M6:M15">
    <cfRule type="cellIs" dxfId="34" priority="21" operator="equal">
      <formula>"In Progress"</formula>
    </cfRule>
    <cfRule type="cellIs" dxfId="33" priority="22" operator="equal">
      <formula>"Log Issues"</formula>
    </cfRule>
    <cfRule type="cellIs" dxfId="32" priority="23" operator="equal">
      <formula>"N/A"</formula>
    </cfRule>
  </conditionalFormatting>
  <conditionalFormatting sqref="K6:L10">
    <cfRule type="expression" dxfId="31" priority="20">
      <formula>$J6="Log Issues"</formula>
    </cfRule>
  </conditionalFormatting>
  <conditionalFormatting sqref="N6:N10">
    <cfRule type="expression" dxfId="30" priority="19">
      <formula>$M6="Log Issues"</formula>
    </cfRule>
  </conditionalFormatting>
  <conditionalFormatting sqref="G9">
    <cfRule type="containsText" dxfId="29" priority="18" operator="containsText" text="New Tag Required">
      <formula>NOT(ISERROR(SEARCH("New Tag Required",G9)))</formula>
    </cfRule>
  </conditionalFormatting>
  <conditionalFormatting sqref="H9">
    <cfRule type="containsText" dxfId="28" priority="17" operator="containsText" text="New Sign Required">
      <formula>NOT(ISERROR(SEARCH("New Sign Required",H9)))</formula>
    </cfRule>
  </conditionalFormatting>
  <conditionalFormatting sqref="G9">
    <cfRule type="containsText" dxfId="27" priority="16" operator="containsText" text="Action Required">
      <formula>NOT(ISERROR(SEARCH("Action Required",G9)))</formula>
    </cfRule>
  </conditionalFormatting>
  <conditionalFormatting sqref="H9">
    <cfRule type="containsText" dxfId="26" priority="15" operator="containsText" text="Action Required">
      <formula>NOT(ISERROR(SEARCH("Action Required",H9)))</formula>
    </cfRule>
  </conditionalFormatting>
  <conditionalFormatting sqref="H1:H7 H9:H1048576">
    <cfRule type="containsText" dxfId="25" priority="13" operator="containsText" text="Remove Old Sign">
      <formula>NOT(ISERROR(SEARCH("Remove Old Sign",H1)))</formula>
    </cfRule>
    <cfRule type="containsText" dxfId="24" priority="14" operator="containsText" text="Move Sign to New Location">
      <formula>NOT(ISERROR(SEARCH("Move Sign to New Location",H1)))</formula>
    </cfRule>
  </conditionalFormatting>
  <conditionalFormatting sqref="G1:G7 G9:G1048576">
    <cfRule type="containsText" dxfId="23" priority="12" operator="containsText" text="Remove Old Tag">
      <formula>NOT(ISERROR(SEARCH("Remove Old Tag",G1)))</formula>
    </cfRule>
  </conditionalFormatting>
  <conditionalFormatting sqref="D8">
    <cfRule type="containsText" dxfId="22" priority="11" operator="containsText" text="Yes">
      <formula>NOT(ISERROR(SEARCH("Yes",D8)))</formula>
    </cfRule>
  </conditionalFormatting>
  <conditionalFormatting sqref="G8">
    <cfRule type="containsText" dxfId="21" priority="10" operator="containsText" text="New Tag Required">
      <formula>NOT(ISERROR(SEARCH("New Tag Required",G8)))</formula>
    </cfRule>
  </conditionalFormatting>
  <conditionalFormatting sqref="H8">
    <cfRule type="containsText" dxfId="20" priority="9" operator="containsText" text="New Sign Required">
      <formula>NOT(ISERROR(SEARCH("New Sign Required",H8)))</formula>
    </cfRule>
  </conditionalFormatting>
  <conditionalFormatting sqref="G8">
    <cfRule type="containsText" dxfId="19" priority="8" operator="containsText" text="Action Required">
      <formula>NOT(ISERROR(SEARCH("Action Required",G8)))</formula>
    </cfRule>
  </conditionalFormatting>
  <conditionalFormatting sqref="H8">
    <cfRule type="containsText" dxfId="18" priority="7" operator="containsText" text="Action Required">
      <formula>NOT(ISERROR(SEARCH("Action Required",H8)))</formula>
    </cfRule>
  </conditionalFormatting>
  <conditionalFormatting sqref="G8">
    <cfRule type="containsText" dxfId="17" priority="6" operator="containsText" text="New Tag Required">
      <formula>NOT(ISERROR(SEARCH("New Tag Required",G8)))</formula>
    </cfRule>
  </conditionalFormatting>
  <conditionalFormatting sqref="D8">
    <cfRule type="containsText" dxfId="16" priority="5" operator="containsText" text="Yes">
      <formula>NOT(ISERROR(SEARCH("Yes",D8)))</formula>
    </cfRule>
  </conditionalFormatting>
  <conditionalFormatting sqref="G8">
    <cfRule type="containsText" dxfId="15" priority="4" operator="containsText" text="Action Required">
      <formula>NOT(ISERROR(SEARCH("Action Required",G8)))</formula>
    </cfRule>
  </conditionalFormatting>
  <conditionalFormatting sqref="H8">
    <cfRule type="containsText" dxfId="14" priority="2" operator="containsText" text="Remove Old Sign">
      <formula>NOT(ISERROR(SEARCH("Remove Old Sign",H8)))</formula>
    </cfRule>
    <cfRule type="containsText" dxfId="13" priority="3" operator="containsText" text="Move Sign to New Location">
      <formula>NOT(ISERROR(SEARCH("Move Sign to New Location",H8)))</formula>
    </cfRule>
  </conditionalFormatting>
  <conditionalFormatting sqref="G8">
    <cfRule type="containsText" dxfId="12" priority="1" operator="containsText" text="Remove Old Tag">
      <formula>NOT(ISERROR(SEARCH("Remove Old Tag",G8)))</formula>
    </cfRule>
  </conditionalFormatting>
  <dataValidations count="2">
    <dataValidation type="list" allowBlank="1" showInputMessage="1" showErrorMessage="1" sqref="H184:H388">
      <formula1>DoorSignage</formula1>
    </dataValidation>
    <dataValidation type="list" allowBlank="1" showInputMessage="1" showErrorMessage="1" sqref="D6:D5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H19:H183 H16</xm:sqref>
        </x14:dataValidation>
        <x14:dataValidation type="list" allowBlank="1" showInputMessage="1" showErrorMessage="1">
          <x14:formula1>
            <xm:f>Lookup!$A$1:$A$4</xm:f>
          </x14:formula1>
          <xm:sqref>G19:G183 G16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Lookup!$A$1:$A$8</xm:f>
          </x14:formula1>
          <xm:sqref>G6:G15</xm:sqref>
        </x14:dataValidation>
        <x14:dataValidation type="list" allowBlank="1" showInputMessage="1" showErrorMessage="1">
          <x14:formula1>
            <xm:f>Lookup!$D$1:$D$10</xm:f>
          </x14:formula1>
          <xm:sqref>H6:H15</xm:sqref>
        </x14:dataValidation>
        <x14:dataValidation type="list" allowBlank="1" showInputMessage="1" showErrorMessage="1">
          <x14:formula1>
            <xm:f>Lookup!$F$1:$F$7</xm:f>
          </x14:formula1>
          <xm:sqref>J6:J15</xm:sqref>
        </x14:dataValidation>
        <x14:dataValidation type="list" allowBlank="1" showInputMessage="1" showErrorMessage="1">
          <x14:formula1>
            <xm:f>Lookup!$F$1:$F$8</xm:f>
          </x14:formula1>
          <xm:sqref>M6:M15</xm:sqref>
        </x14:dataValidation>
        <x14:dataValidation type="list" allowBlank="1" showInputMessage="1">
          <x14:formula1>
            <xm:f>Lookup!$E$1:$E$19</xm:f>
          </x14:formula1>
          <xm:sqref>C6:C183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2" sqref="E2"/>
    </sheetView>
  </sheetViews>
  <sheetFormatPr defaultColWidth="9.140625" defaultRowHeight="15" x14ac:dyDescent="0.25"/>
  <cols>
    <col min="1" max="1" width="27.85546875" style="48" customWidth="1"/>
    <col min="2" max="2" width="39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42654</v>
      </c>
    </row>
    <row r="2" spans="1:10" ht="15" customHeight="1" x14ac:dyDescent="0.25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6" t="s">
        <v>81</v>
      </c>
      <c r="B6" s="77" t="s">
        <v>82</v>
      </c>
      <c r="C6" s="41" t="s">
        <v>64</v>
      </c>
      <c r="G6" s="29"/>
      <c r="H6" s="29"/>
      <c r="I6" s="41"/>
      <c r="J6" s="41"/>
    </row>
    <row r="7" spans="1:10" x14ac:dyDescent="0.25">
      <c r="A7" s="76"/>
      <c r="B7" s="77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2016-11-09T13:34:44Z</dcterms:modified>
</cp:coreProperties>
</file>