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98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3" i="1" l="1"/>
  <c r="G23" i="1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<sst xmlns="http://schemas.openxmlformats.org/spreadsheetml/2006/main" count="109" uniqueCount="81">
  <si>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</si>
  <si>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</si>
  <si>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</si>
  <si>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</si>
  <si>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</si>
  <si>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</si>
  <si>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</si>
  <si>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</si>
  <si>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</si>
  <si>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</si>
  <si>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</si>
  <si>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</si>
  <si>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</si>
  <si>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</si>
  <si>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</si>
  <si>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</si>
  <si>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</si>
  <si>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</si>
  <si>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</si>
  <si>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</si>
  <si>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</si>
  <si>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</si>
  <si>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</si>
  <si>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</si>
  <si>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</si>
  <si>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</si>
  <si>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</si>
  <si>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</si>
  <si>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</si>
  <si>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</si>
  <si>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</si>
  <si>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</si>
  <si>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</si>
  <si>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</si>
  <si>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</si>
  <si>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</si>
  <si>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</si>
  <si>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</si>
  <si>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</si>
  <si>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</si>
  <si>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</si>
  <si>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</si>
  <si>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</si>
  <si>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</si>
  <si>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</si>
  <si>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</si>
  <si>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</si>
  <si>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</si>
  <si>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</si>
  <si>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</si>
  <si>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</si>
  <si>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</si>
  <si>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</si>
  <si>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</si>
  <si>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</si>
  <si>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</si>
  <si>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</si>
  <si>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</si>
  <si>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</si>
  <si>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</si>
  <si>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</si>
  <si>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</si>
  <si>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</si>
  <si>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</si>
  <si>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</si>
  <si>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</si>
  <si>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</si>
  <si>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</si>
  <si>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</si>
  <si>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</si>
  <si>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</si>
  <si>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</si>
  <si>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</si>
  <si>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</si>
  <si>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</si>
  <si>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 Level GROSS</t>
  </si>
  <si>
    <t>02</t>
  </si>
  <si>
    <t>0298</t>
  </si>
  <si>
    <t>MS233</t>
  </si>
  <si>
    <t>M200CS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</si>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</sst>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0" fillId="0" borderId="22" xfId="0" applyBorder="1" applyProtection="1"/>
    <xf numFmtId="0" fontId="24" fillId="0" borderId="0" xfId="43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6" fillId="37" borderId="21" xfId="0" applyFont="1" applyFill="1" applyBorder="1" applyAlignment="1" applyProtection="1">
      <alignment wrapText="1"/>
    </xf>
    <xf numFmtId="0" fontId="16" fillId="37" borderId="20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C18" sqref="C18"/>
    </sheetView>
  </sheetViews>
  <sheetFormatPr defaultColWidth="9.140625" defaultRowHeight="15" x14ac:dyDescent="0.25"/>
  <cols>
    <col min="1" max="1" width="14.7109375" style="47" customWidth="1"/>
    <col min="2" max="2" width="7.42578125" style="25" bestFit="1" customWidth="1"/>
    <col min="3" max="3" width="24" style="15" customWidth="1"/>
    <col min="4" max="4" width="14.28515625" style="15" bestFit="1" customWidth="1"/>
    <col min="5" max="5" width="8.42578125" style="15" bestFit="1" customWidth="1"/>
    <col min="6" max="6" width="13.28515625" style="15" bestFit="1" customWidth="1"/>
    <col min="7" max="8" width="16.7109375" style="15" customWidth="1"/>
    <col min="9" max="9" width="28.7109375" style="11" customWidth="1"/>
    <col min="10" max="14" width="9.140625" style="15"/>
    <col min="15" max="15" width="11.5703125" style="15" customWidth="1"/>
    <col min="16" max="16384" width="9.140625" style="15"/>
  </cols>
  <sheetData>
    <row r="1" spans="1:16" ht="90" x14ac:dyDescent="0.25">
      <c r="A1" s="64" t="s">
        <v>7</v>
      </c>
      <c r="B1" s="78" t="s">
        <v>77</v>
      </c>
      <c r="C1" s="78"/>
      <c r="F1" s="66" t="s">
        <v>10</v>
      </c>
      <c r="G1" s="17">
        <v>42619</v>
      </c>
      <c r="J1" s="68" t="s">
        <v>33</v>
      </c>
      <c r="K1" s="68" t="s">
        <v>34</v>
      </c>
      <c r="L1" s="18"/>
      <c r="M1" s="18"/>
      <c r="N1" s="18"/>
      <c r="O1" s="19" t="s">
        <v>35</v>
      </c>
      <c r="P1" s="20" t="s">
        <v>47</v>
      </c>
    </row>
    <row r="2" spans="1:16" ht="16.5" thickBot="1" x14ac:dyDescent="0.3">
      <c r="A2" s="65" t="s">
        <v>8</v>
      </c>
      <c r="B2" s="79" t="str">
        <f>VLOOKUP(B1,BuildingList!A:B,2,FALSE)</f>
        <v>William R. Willard Medical Education Building</v>
      </c>
      <c r="C2" s="79"/>
      <c r="F2" s="67" t="s">
        <v>12</v>
      </c>
      <c r="G2" s="21" t="s">
        <v>58</v>
      </c>
      <c r="J2" s="14">
        <f>G23-J23</f>
        <v>1</v>
      </c>
      <c r="K2" s="14">
        <f>H23-M23</f>
        <v>1</v>
      </c>
      <c r="L2" s="22"/>
      <c r="M2" s="22"/>
      <c r="N2" s="22"/>
      <c r="O2" s="23"/>
      <c r="P2" s="24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8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0" customFormat="1" ht="15.75" thickTop="1" x14ac:dyDescent="0.25">
      <c r="A6" s="47" t="s">
        <v>75</v>
      </c>
      <c r="B6" s="47" t="s">
        <v>76</v>
      </c>
      <c r="C6" s="41" t="s">
        <v>74</v>
      </c>
      <c r="D6" s="40" t="s">
        <v>5</v>
      </c>
      <c r="E6" s="49">
        <v>37978</v>
      </c>
      <c r="F6" s="49">
        <v>38028</v>
      </c>
      <c r="G6" s="49" t="s">
        <v>13</v>
      </c>
      <c r="H6" s="40" t="s">
        <v>13</v>
      </c>
      <c r="I6" s="41"/>
      <c r="J6" s="58" t="str">
        <f>IF(G6="No Change","N/A",IF(G6="New Tag Required",Lookup!F:F,IF(G6="Remove Old Tag",Lookup!F:F,IF(G6="N/A","N/A",""))))</f>
        <v>N/A</v>
      </c>
      <c r="K6" s="59"/>
      <c r="L6" s="58"/>
      <c r="M6" s="58" t="str">
        <f>IF(H6="No Change","N/A",IF(H6="New Tag Required",Lookup!F:F,IF(H6="Remove Old Sign",Lookup!F:F,IF(H6="N/A","N/A",""))))</f>
        <v>N/A</v>
      </c>
      <c r="N6" s="59"/>
      <c r="O6" s="58"/>
    </row>
    <row r="7" spans="1:16" s="40" customFormat="1" x14ac:dyDescent="0.25">
      <c r="A7" s="47" t="s">
        <v>79</v>
      </c>
      <c r="B7" s="47" t="s">
        <v>76</v>
      </c>
      <c r="C7" s="41" t="s">
        <v>27</v>
      </c>
      <c r="D7" s="40" t="s">
        <v>5</v>
      </c>
      <c r="E7" s="49">
        <v>570</v>
      </c>
      <c r="F7" s="49">
        <v>575</v>
      </c>
      <c r="G7" s="49" t="s">
        <v>3</v>
      </c>
      <c r="H7" s="40" t="s">
        <v>18</v>
      </c>
      <c r="I7" s="41"/>
      <c r="J7" s="58">
        <f>IF(G7="No Change","N/A",IF(G7="New Tag Required",Lookup!F:F,IF(G7="Remove Old Tag",Lookup!F:F,IF(G7="N/A","N/A",""))))</f>
        <v>0</v>
      </c>
      <c r="K7" s="59"/>
      <c r="L7" s="58"/>
      <c r="M7" s="58" t="str">
        <f>IF(H7="No Change","N/A",IF(H7="New Tag Required",Lookup!F:F,IF(H7="Remove Old Sign",Lookup!F:F,IF(H7="N/A","N/A",""))))</f>
        <v/>
      </c>
      <c r="N7" s="59"/>
      <c r="O7" s="58"/>
    </row>
    <row r="8" spans="1:16" s="40" customFormat="1" ht="15" customHeight="1" x14ac:dyDescent="0.25">
      <c r="A8" s="47" t="s">
        <v>78</v>
      </c>
      <c r="B8" s="47" t="s">
        <v>76</v>
      </c>
      <c r="C8" s="41" t="s">
        <v>74</v>
      </c>
      <c r="D8" s="40" t="s">
        <v>5</v>
      </c>
      <c r="E8" s="49">
        <v>2722</v>
      </c>
      <c r="F8" s="49">
        <v>2716</v>
      </c>
      <c r="G8" s="49" t="s">
        <v>13</v>
      </c>
      <c r="H8" s="40" t="s">
        <v>13</v>
      </c>
      <c r="I8" s="41"/>
      <c r="J8" s="58" t="str">
        <f>IF(G8="No Change","N/A",IF(G8="New Tag Required",Lookup!F:F,IF(G8="Remove Old Tag",Lookup!F:F,IF(G8="N/A","N/A",""))))</f>
        <v>N/A</v>
      </c>
      <c r="K8" s="59"/>
      <c r="L8" s="58"/>
      <c r="M8" s="58" t="str">
        <f>IF(H8="No Change","N/A",IF(H8="New Tag Required",Lookup!F:F,IF(H8="Remove Old Sign",Lookup!F:F,IF(H8="N/A","N/A",""))))</f>
        <v>N/A</v>
      </c>
      <c r="N8" s="59"/>
      <c r="O8" s="58"/>
    </row>
    <row r="9" spans="1:16" s="40" customFormat="1" x14ac:dyDescent="0.25">
      <c r="A9" s="60"/>
      <c r="B9" s="47"/>
      <c r="C9" s="41"/>
      <c r="E9" s="61"/>
      <c r="F9" s="61"/>
      <c r="G9" s="49"/>
      <c r="I9" s="41"/>
      <c r="J9" s="58" t="str">
        <f>IF(G9="No Change","N/A",IF(G9="New Tag Required",Lookup!F:F,IF(G9="Remove Old Tag",Lookup!F:F,IF(G9="N/A","N/A",""))))</f>
        <v/>
      </c>
      <c r="K9" s="59"/>
      <c r="L9" s="58"/>
      <c r="M9" s="58" t="str">
        <f>IF(H9="No Change","N/A",IF(H9="New Tag Required",Lookup!F:F,IF(H9="Remove Old Sign",Lookup!F:F,IF(H9="N/A","N/A",""))))</f>
        <v/>
      </c>
      <c r="N9" s="59"/>
      <c r="O9" s="58"/>
    </row>
    <row r="10" spans="1:16" s="40" customFormat="1" x14ac:dyDescent="0.25">
      <c r="A10" s="62"/>
      <c r="B10" s="47"/>
      <c r="C10" s="41"/>
      <c r="E10" s="49"/>
      <c r="F10" s="49"/>
      <c r="G10" s="49"/>
      <c r="I10" s="41"/>
      <c r="J10" s="58" t="str">
        <f>IF(G10="No Change","N/A",IF(G10="New Tag Required",Lookup!F:F,IF(G10="Remove Old Tag",Lookup!F:F,IF(G10="N/A","N/A",""))))</f>
        <v/>
      </c>
      <c r="K10" s="59"/>
      <c r="L10" s="58"/>
      <c r="M10" s="58" t="str">
        <f>IF(H10="No Change","N/A",IF(H10="New Tag Required",Lookup!F:F,IF(H10="Remove Old Sign",Lookup!F:F,IF(H10="N/A","N/A",""))))</f>
        <v/>
      </c>
      <c r="N10" s="59"/>
      <c r="O10" s="58"/>
    </row>
    <row r="11" spans="1:16" s="40" customFormat="1" x14ac:dyDescent="0.25">
      <c r="A11" s="62"/>
      <c r="B11" s="47"/>
      <c r="C11" s="41"/>
      <c r="E11" s="49"/>
      <c r="F11" s="49"/>
      <c r="G11" s="49"/>
      <c r="I11" s="41"/>
      <c r="J11" s="58" t="str">
        <f>IF(G11="No Change","N/A",IF(G11="New Tag Required",Lookup!F:F,IF(G11="Remove Old Tag",Lookup!F:F,IF(G11="N/A","N/A",""))))</f>
        <v/>
      </c>
      <c r="K11" s="59"/>
      <c r="L11" s="58"/>
      <c r="M11" s="58" t="str">
        <f>IF(H11="No Change","N/A",IF(H11="New Tag Required",Lookup!F:F,IF(H11="Remove Old Sign",Lookup!F:F,IF(H11="N/A","N/A",""))))</f>
        <v/>
      </c>
      <c r="N11" s="59"/>
      <c r="O11" s="58"/>
    </row>
    <row r="12" spans="1:16" s="40" customFormat="1" x14ac:dyDescent="0.25">
      <c r="A12" s="62"/>
      <c r="B12" s="47"/>
      <c r="C12" s="41"/>
      <c r="E12" s="49"/>
      <c r="F12" s="49"/>
      <c r="G12" s="49"/>
      <c r="I12" s="41"/>
      <c r="J12" s="58" t="str">
        <f>IF(G12="No Change","N/A",IF(G12="New Tag Required",Lookup!F:F,IF(G12="Remove Old Tag",Lookup!F:F,IF(G12="N/A","N/A",""))))</f>
        <v/>
      </c>
      <c r="K12" s="59"/>
      <c r="L12" s="58"/>
      <c r="M12" s="58" t="str">
        <f>IF(H12="No Change","N/A",IF(H12="New Tag Required",Lookup!F:F,IF(H12="Remove Old Sign",Lookup!F:F,IF(H12="N/A","N/A",""))))</f>
        <v/>
      </c>
      <c r="N12" s="59"/>
      <c r="O12" s="58"/>
    </row>
    <row r="13" spans="1:16" s="40" customFormat="1" x14ac:dyDescent="0.25">
      <c r="A13" s="62"/>
      <c r="B13" s="47"/>
      <c r="C13" s="41"/>
      <c r="E13" s="49"/>
      <c r="F13" s="49"/>
      <c r="G13" s="49"/>
      <c r="I13" s="41"/>
      <c r="J13" s="58" t="str">
        <f>IF(G13="No Change","N/A",IF(G13="New Tag Required",Lookup!F:F,IF(G13="Remove Old Tag",Lookup!F:F,IF(G13="N/A","N/A",""))))</f>
        <v/>
      </c>
      <c r="K13" s="59"/>
      <c r="L13" s="58"/>
      <c r="M13" s="58" t="str">
        <f>IF(H13="No Change","N/A",IF(H13="New Tag Required",Lookup!F:F,IF(H13="Remove Old Sign",Lookup!F:F,IF(H13="N/A","N/A",""))))</f>
        <v/>
      </c>
      <c r="N13" s="59"/>
      <c r="O13" s="58"/>
    </row>
    <row r="14" spans="1:16" s="40" customFormat="1" x14ac:dyDescent="0.25">
      <c r="A14" s="62"/>
      <c r="B14" s="47"/>
      <c r="C14" s="41"/>
      <c r="E14" s="49"/>
      <c r="F14" s="49"/>
      <c r="G14" s="49"/>
      <c r="I14" s="41"/>
      <c r="J14" s="58" t="str">
        <f>IF(G14="No Change","N/A",IF(G14="New Tag Required",Lookup!F:F,IF(G14="Remove Old Tag",Lookup!F:F,IF(G14="N/A","N/A",""))))</f>
        <v/>
      </c>
      <c r="K14" s="59"/>
      <c r="L14" s="58"/>
      <c r="M14" s="58" t="str">
        <f>IF(H14="No Change","N/A",IF(H14="New Tag Required",Lookup!F:F,IF(H14="Remove Old Sign",Lookup!F:F,IF(H14="N/A","N/A",""))))</f>
        <v/>
      </c>
      <c r="N14" s="59"/>
      <c r="O14" s="58"/>
    </row>
    <row r="15" spans="1:16" s="40" customFormat="1" x14ac:dyDescent="0.25">
      <c r="A15" s="62"/>
      <c r="B15" s="47"/>
      <c r="C15" s="41"/>
      <c r="E15" s="49"/>
      <c r="F15" s="49"/>
      <c r="G15" s="49"/>
      <c r="I15" s="41"/>
      <c r="J15" s="58" t="str">
        <f>IF(G15="No Change","N/A",IF(G15="New Tag Required",Lookup!F:F,IF(G15="Remove Old Tag",Lookup!F:F,IF(G15="N/A","N/A",""))))</f>
        <v/>
      </c>
      <c r="K15" s="59"/>
      <c r="L15" s="58"/>
      <c r="M15" s="58" t="str">
        <f>IF(H15="No Change","N/A",IF(H15="New Tag Required",Lookup!F:F,IF(H15="Remove Old Sign",Lookup!F:F,IF(H15="N/A","N/A",""))))</f>
        <v/>
      </c>
      <c r="N15" s="59"/>
      <c r="O15" s="58"/>
    </row>
    <row r="16" spans="1:16" s="40" customFormat="1" x14ac:dyDescent="0.25">
      <c r="A16" s="62"/>
      <c r="B16" s="47"/>
      <c r="C16" s="41"/>
      <c r="E16" s="49"/>
      <c r="F16" s="49"/>
      <c r="G16" s="49"/>
      <c r="I16" s="41"/>
      <c r="J16" s="58" t="str">
        <f>IF(G16="No Change","N/A",IF(G16="New Tag Required",Lookup!F:F,IF(G16="Remove Old Tag",Lookup!F:F,IF(G16="N/A","N/A",""))))</f>
        <v/>
      </c>
      <c r="K16" s="63"/>
      <c r="L16" s="41"/>
      <c r="M16" s="58" t="str">
        <f>IF(H16="No Change","N/A",IF(H16="New Tag Required",Lookup!F:F,IF(H16="Remove Old Sign",Lookup!F:F,IF(H16="N/A","N/A",""))))</f>
        <v/>
      </c>
      <c r="N16" s="63"/>
      <c r="O16" s="41"/>
    </row>
    <row r="17" spans="1:15" s="40" customFormat="1" x14ac:dyDescent="0.25">
      <c r="A17" s="62"/>
      <c r="B17" s="47"/>
      <c r="C17" s="41"/>
      <c r="E17" s="49"/>
      <c r="F17" s="49"/>
      <c r="G17" s="49"/>
      <c r="I17" s="41"/>
      <c r="J17" s="58" t="str">
        <f>IF(G17="No Change","N/A",IF(G17="New Tag Required",Lookup!F:F,IF(G17="Remove Old Tag",Lookup!F:F,IF(G17="N/A","N/A",""))))</f>
        <v/>
      </c>
      <c r="K17" s="63"/>
      <c r="L17" s="41"/>
      <c r="M17" s="58" t="str">
        <f>IF(H17="No Change","N/A",IF(H17="New Tag Required",Lookup!F:F,IF(H17="Remove Old Sign",Lookup!F:F,IF(H17="N/A","N/A",""))))</f>
        <v/>
      </c>
      <c r="N17" s="63"/>
      <c r="O17" s="41"/>
    </row>
    <row r="18" spans="1:15" s="40" customFormat="1" x14ac:dyDescent="0.25">
      <c r="A18" s="62"/>
      <c r="B18" s="47"/>
      <c r="C18" s="41"/>
      <c r="E18" s="49"/>
      <c r="F18" s="49"/>
      <c r="G18" s="49"/>
      <c r="I18" s="41"/>
      <c r="J18" s="58" t="str">
        <f>IF(G18="No Change","N/A",IF(G18="New Tag Required",Lookup!F:F,IF(G18="Remove Old Tag",Lookup!F:F,IF(G18="N/A","N/A",""))))</f>
        <v/>
      </c>
      <c r="K18" s="63"/>
      <c r="L18" s="41"/>
      <c r="M18" s="58" t="str">
        <f>IF(H18="No Change","N/A",IF(H18="New Tag Required",Lookup!F:F,IF(H18="Remove Old Sign",Lookup!F:F,IF(H18="N/A","N/A",""))))</f>
        <v/>
      </c>
      <c r="N18" s="63"/>
      <c r="O18" s="41"/>
    </row>
    <row r="19" spans="1:15" s="40" customFormat="1" x14ac:dyDescent="0.25">
      <c r="A19" s="62"/>
      <c r="B19" s="47"/>
      <c r="C19" s="41"/>
      <c r="E19" s="49"/>
      <c r="F19" s="49"/>
      <c r="G19" s="49"/>
      <c r="I19" s="41"/>
      <c r="J19" s="58" t="str">
        <f>IF(G19="No Change","N/A",IF(G19="New Tag Required",Lookup!F:F,IF(G19="Remove Old Tag",Lookup!F:F,IF(G19="N/A","N/A",""))))</f>
        <v/>
      </c>
      <c r="K19" s="63"/>
      <c r="L19" s="41"/>
      <c r="M19" s="58" t="str">
        <f>IF(H19="No Change","N/A",IF(H19="New Tag Required",Lookup!F:F,IF(H19="Remove Old Sign",Lookup!F:F,IF(H19="N/A","N/A",""))))</f>
        <v/>
      </c>
      <c r="N19" s="63"/>
      <c r="O19" s="41"/>
    </row>
    <row r="20" spans="1:15" x14ac:dyDescent="0.25">
      <c r="A20" s="55"/>
      <c r="C20" s="11"/>
      <c r="E20" s="29"/>
      <c r="F20" s="29"/>
      <c r="G20" s="29"/>
      <c r="J20" s="10" t="str">
        <f>IF(G20="No Change","N/A",IF(G20="New Tag Required",Lookup!F:F,IF(G20="Remove Old Tag",Lookup!F:F,IF(G20="N/A","N/A",""))))</f>
        <v/>
      </c>
      <c r="K20" s="31"/>
      <c r="M20" s="10" t="str">
        <f>IF(H20="No Change","N/A",IF(H20="New Tag Required",Lookup!F:F,IF(H20="Remove Old Sign",Lookup!F:F,IF(H20="N/A","N/A",""))))</f>
        <v/>
      </c>
      <c r="N20" s="31"/>
    </row>
    <row r="21" spans="1:15" ht="15.75" thickBot="1" x14ac:dyDescent="0.3">
      <c r="A21" s="55"/>
      <c r="C21" s="11"/>
      <c r="E21" s="29"/>
      <c r="F21" s="29"/>
      <c r="G21" s="29"/>
      <c r="K21" s="31"/>
      <c r="N21" s="31"/>
    </row>
    <row r="22" spans="1:15" s="11" customFormat="1" ht="45.75" thickBot="1" x14ac:dyDescent="0.3">
      <c r="A22" s="74"/>
      <c r="B22" s="75"/>
      <c r="G22" s="76" t="s">
        <v>45</v>
      </c>
      <c r="H22" s="77" t="s">
        <v>46</v>
      </c>
      <c r="J22" s="72" t="s">
        <v>40</v>
      </c>
      <c r="K22" s="10"/>
      <c r="L22" s="10"/>
      <c r="M22" s="72" t="s">
        <v>41</v>
      </c>
    </row>
    <row r="23" spans="1:15" ht="15.75" thickBot="1" x14ac:dyDescent="0.3">
      <c r="A23" s="55"/>
      <c r="C23" s="11"/>
      <c r="E23" s="29"/>
      <c r="F23" s="29"/>
      <c r="G23" s="13">
        <f>COUNTIF(G6:G22,"New Tag Required")</f>
        <v>1</v>
      </c>
      <c r="H23" s="73">
        <f>COUNTIF(H6:H22,"New Sign Required")</f>
        <v>1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5" x14ac:dyDescent="0.25">
      <c r="A24" s="55"/>
      <c r="C24" s="11"/>
      <c r="E24" s="29"/>
      <c r="F24" s="29"/>
      <c r="G24" s="29"/>
    </row>
    <row r="25" spans="1:15" x14ac:dyDescent="0.25">
      <c r="A25" s="55"/>
      <c r="C25" s="11"/>
      <c r="E25" s="29"/>
      <c r="F25" s="29"/>
      <c r="G25" s="29"/>
    </row>
    <row r="26" spans="1:15" x14ac:dyDescent="0.25">
      <c r="A26" s="55"/>
      <c r="C26" s="11"/>
      <c r="E26" s="29"/>
      <c r="F26" s="29"/>
      <c r="G26" s="29"/>
    </row>
    <row r="27" spans="1:15" x14ac:dyDescent="0.25">
      <c r="A27" s="55"/>
      <c r="C27" s="11"/>
      <c r="E27" s="29"/>
      <c r="F27" s="29"/>
      <c r="G27" s="29"/>
    </row>
    <row r="28" spans="1:15" x14ac:dyDescent="0.25">
      <c r="A28" s="55"/>
      <c r="C28" s="11"/>
      <c r="E28" s="29"/>
      <c r="F28" s="29"/>
      <c r="G28" s="29"/>
    </row>
    <row r="29" spans="1:15" x14ac:dyDescent="0.25">
      <c r="A29" s="55"/>
      <c r="C29" s="11"/>
      <c r="E29" s="29"/>
      <c r="F29" s="29"/>
      <c r="G29" s="29"/>
    </row>
    <row r="30" spans="1:15" x14ac:dyDescent="0.25">
      <c r="A30" s="55"/>
      <c r="C30" s="11"/>
      <c r="E30" s="29"/>
      <c r="F30" s="29"/>
      <c r="G30" s="29"/>
    </row>
    <row r="31" spans="1:15" x14ac:dyDescent="0.25">
      <c r="A31" s="56"/>
      <c r="C31" s="11"/>
      <c r="E31" s="29"/>
      <c r="F31" s="32"/>
      <c r="G31" s="29"/>
    </row>
    <row r="32" spans="1:15" x14ac:dyDescent="0.25">
      <c r="A32" s="56"/>
      <c r="C32" s="11"/>
      <c r="E32" s="29"/>
      <c r="F32" s="32"/>
      <c r="G32" s="29"/>
    </row>
    <row r="33" spans="1:7" x14ac:dyDescent="0.25">
      <c r="A33" s="56"/>
      <c r="C33" s="11"/>
      <c r="E33" s="29"/>
      <c r="F33" s="33"/>
      <c r="G33" s="29"/>
    </row>
    <row r="34" spans="1:7" x14ac:dyDescent="0.25">
      <c r="A34" s="55"/>
      <c r="C34" s="11"/>
      <c r="E34" s="29"/>
      <c r="F34" s="32"/>
      <c r="G34" s="29"/>
    </row>
    <row r="35" spans="1:7" x14ac:dyDescent="0.25">
      <c r="A35" s="55"/>
      <c r="C35" s="11"/>
      <c r="E35" s="29"/>
      <c r="F35" s="32"/>
      <c r="G35" s="29"/>
    </row>
    <row r="36" spans="1:7" x14ac:dyDescent="0.25">
      <c r="A36" s="57"/>
      <c r="C36" s="11"/>
      <c r="E36" s="29"/>
      <c r="F36" s="29"/>
      <c r="G36" s="29"/>
    </row>
    <row r="37" spans="1:7" x14ac:dyDescent="0.25">
      <c r="A37" s="57"/>
      <c r="C37" s="11"/>
      <c r="E37" s="29"/>
      <c r="F37" s="29"/>
      <c r="G37" s="29"/>
    </row>
    <row r="38" spans="1:7" x14ac:dyDescent="0.25">
      <c r="A38" s="57"/>
      <c r="C38" s="11"/>
      <c r="E38" s="29"/>
      <c r="F38" s="29"/>
      <c r="G38" s="29"/>
    </row>
    <row r="39" spans="1:7" x14ac:dyDescent="0.25">
      <c r="A39" s="57"/>
      <c r="C39" s="11"/>
      <c r="E39" s="29"/>
      <c r="F39" s="29"/>
      <c r="G39" s="29"/>
    </row>
    <row r="40" spans="1:7" x14ac:dyDescent="0.25">
      <c r="A40" s="57"/>
      <c r="C40" s="11"/>
      <c r="E40" s="29"/>
      <c r="F40" s="30"/>
      <c r="G40" s="29"/>
    </row>
    <row r="41" spans="1:7" x14ac:dyDescent="0.25">
      <c r="A41" s="57"/>
      <c r="C41" s="11"/>
      <c r="E41" s="29"/>
      <c r="F41" s="29"/>
      <c r="G41" s="29"/>
    </row>
    <row r="42" spans="1:7" x14ac:dyDescent="0.25">
      <c r="A42" s="57"/>
      <c r="C42" s="11"/>
      <c r="E42" s="29"/>
      <c r="F42" s="29"/>
      <c r="G42" s="29"/>
    </row>
    <row r="43" spans="1:7" x14ac:dyDescent="0.25">
      <c r="A43" s="55"/>
      <c r="C43" s="11"/>
      <c r="E43" s="29"/>
      <c r="F43" s="29"/>
      <c r="G43" s="29"/>
    </row>
    <row r="44" spans="1:7" x14ac:dyDescent="0.25">
      <c r="A44" s="55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5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8:G42 G10:G21">
    <cfRule type="containsText" dxfId="52" priority="122" operator="containsText" text="New Tag Required">
      <formula>NOT(ISERROR(SEARCH("New Tag Required",G10)))</formula>
    </cfRule>
  </conditionalFormatting>
  <conditionalFormatting sqref="D6 D8 D10:D88">
    <cfRule type="containsText" dxfId="51" priority="121" operator="containsText" text="Yes">
      <formula>NOT(ISERROR(SEARCH("Yes",D6)))</formula>
    </cfRule>
  </conditionalFormatting>
  <conditionalFormatting sqref="H28:H88 H189:H410 H10:H21">
    <cfRule type="containsText" dxfId="50" priority="109" operator="containsText" text="New Sign Required">
      <formula>NOT(ISERROR(SEARCH("New Sign Required",H10)))</formula>
    </cfRule>
  </conditionalFormatting>
  <conditionalFormatting sqref="G28:G88 G10:H21">
    <cfRule type="containsText" dxfId="49" priority="108" operator="containsText" text="Action Required">
      <formula>NOT(ISERROR(SEARCH("Action Required",G10)))</formula>
    </cfRule>
  </conditionalFormatting>
  <conditionalFormatting sqref="H28:H88">
    <cfRule type="containsText" dxfId="48" priority="107" operator="containsText" text="Action Required">
      <formula>NOT(ISERROR(SEARCH("Action Required",H28)))</formula>
    </cfRule>
  </conditionalFormatting>
  <conditionalFormatting sqref="G6 G24:G27">
    <cfRule type="containsText" dxfId="47" priority="49" operator="containsText" text="New Tag Required">
      <formula>NOT(ISERROR(SEARCH("New Tag Required",G6)))</formula>
    </cfRule>
  </conditionalFormatting>
  <conditionalFormatting sqref="H6 H24:H27">
    <cfRule type="containsText" dxfId="46" priority="47" operator="containsText" text="New Sign Required">
      <formula>NOT(ISERROR(SEARCH("New Sign Required",H6)))</formula>
    </cfRule>
  </conditionalFormatting>
  <conditionalFormatting sqref="G6 G24:G27">
    <cfRule type="containsText" dxfId="45" priority="46" operator="containsText" text="Action Required">
      <formula>NOT(ISERROR(SEARCH("Action Required",G6)))</formula>
    </cfRule>
  </conditionalFormatting>
  <conditionalFormatting sqref="H6 H24:H27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9:D188">
    <cfRule type="containsText" dxfId="40" priority="41" operator="containsText" text="Yes">
      <formula>NOT(ISERROR(SEARCH("Yes",D89)))</formula>
    </cfRule>
  </conditionalFormatting>
  <conditionalFormatting sqref="H89:H188">
    <cfRule type="containsText" dxfId="39" priority="40" operator="containsText" text="New Sign Required">
      <formula>NOT(ISERROR(SEARCH("New Sign Required",H89)))</formula>
    </cfRule>
  </conditionalFormatting>
  <conditionalFormatting sqref="G89:G188">
    <cfRule type="containsText" dxfId="38" priority="39" operator="containsText" text="Action Required">
      <formula>NOT(ISERROR(SEARCH("Action Required",G89)))</formula>
    </cfRule>
  </conditionalFormatting>
  <conditionalFormatting sqref="H89:H188">
    <cfRule type="containsText" dxfId="37" priority="38" operator="containsText" text="Action Required">
      <formula>NOT(ISERROR(SEARCH("Action Required",H89)))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0">
    <cfRule type="cellIs" dxfId="25" priority="14" operator="equal">
      <formula>0</formula>
    </cfRule>
  </conditionalFormatting>
  <conditionalFormatting sqref="M6:M20">
    <cfRule type="cellIs" dxfId="24" priority="13" operator="equal">
      <formula>0</formula>
    </cfRule>
  </conditionalFormatting>
  <conditionalFormatting sqref="J6:J20 M6:M20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H21" sqref="H21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0298</v>
      </c>
      <c r="C1" s="38"/>
      <c r="D1" s="16" t="s">
        <v>10</v>
      </c>
      <c r="E1" s="39">
        <f>'KD Changes'!G1</f>
        <v>42619</v>
      </c>
    </row>
    <row r="2" spans="1:10" ht="15" customHeight="1" x14ac:dyDescent="0.25">
      <c r="A2" s="42" t="s">
        <v>8</v>
      </c>
      <c r="B2" s="43" t="str">
        <f>VLOOKUP(B1,[1]BuildingList!A:B,2,FALSE)</f>
        <v>William R. Willard Medical Education Building</v>
      </c>
      <c r="C2" s="44"/>
      <c r="D2" s="45" t="s">
        <v>12</v>
      </c>
      <c r="E2" s="46" t="str">
        <f>'KD Changes'!G2</f>
        <v>Janet Schwartz</v>
      </c>
    </row>
    <row r="5" spans="1:10" s="28" customFormat="1" ht="24" customHeight="1" thickBot="1" x14ac:dyDescent="0.3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10" ht="15.75" thickTop="1" x14ac:dyDescent="0.25">
      <c r="B6" s="41"/>
      <c r="E6" s="40" t="s">
        <v>80</v>
      </c>
      <c r="G6" s="28"/>
      <c r="H6" s="28"/>
      <c r="I6" s="40"/>
      <c r="J6" s="40"/>
    </row>
    <row r="7" spans="1:10" x14ac:dyDescent="0.25">
      <c r="A7" s="40"/>
      <c r="B7" s="40"/>
      <c r="G7" s="28"/>
      <c r="H7" s="28"/>
      <c r="I7" s="40"/>
      <c r="J7" s="40"/>
    </row>
    <row r="8" spans="1:10" ht="15" customHeight="1" x14ac:dyDescent="0.25">
      <c r="A8" s="40"/>
      <c r="B8" s="40"/>
      <c r="G8" s="28"/>
      <c r="H8" s="28"/>
      <c r="I8" s="40"/>
      <c r="J8" s="40"/>
    </row>
    <row r="9" spans="1:10" x14ac:dyDescent="0.25">
      <c r="A9" s="40"/>
      <c r="B9" s="40"/>
      <c r="G9" s="28"/>
      <c r="H9" s="28"/>
      <c r="I9" s="40"/>
      <c r="J9" s="40"/>
    </row>
    <row r="10" spans="1:10" x14ac:dyDescent="0.25">
      <c r="A10" s="40"/>
      <c r="B10" s="40"/>
      <c r="F10" s="49"/>
      <c r="G10" s="28"/>
      <c r="H10" s="28"/>
    </row>
    <row r="11" spans="1:10" x14ac:dyDescent="0.25">
      <c r="A11" s="40"/>
      <c r="B11" s="40"/>
      <c r="F11" s="49"/>
      <c r="G11" s="28"/>
      <c r="H11" s="28"/>
    </row>
    <row r="12" spans="1:10" x14ac:dyDescent="0.25">
      <c r="A12" s="40"/>
      <c r="B12" s="40"/>
      <c r="F12" s="49"/>
      <c r="G12" s="28"/>
      <c r="H12" s="28"/>
    </row>
    <row r="13" spans="1:10" x14ac:dyDescent="0.25">
      <c r="A13" s="40"/>
      <c r="B13" s="40"/>
      <c r="F13" s="49"/>
      <c r="G13" s="28"/>
      <c r="H13" s="28"/>
    </row>
    <row r="14" spans="1:10" x14ac:dyDescent="0.25">
      <c r="A14" s="40"/>
      <c r="B14" s="40"/>
      <c r="F14" s="49"/>
      <c r="G14" s="28"/>
      <c r="H14" s="28"/>
    </row>
    <row r="15" spans="1:10" x14ac:dyDescent="0.25">
      <c r="A15" s="40"/>
      <c r="B15" s="40"/>
      <c r="F15" s="49"/>
      <c r="G15" s="28"/>
      <c r="H15" s="28"/>
    </row>
    <row r="16" spans="1:10" x14ac:dyDescent="0.25">
      <c r="A16" s="40"/>
      <c r="B16" s="40"/>
      <c r="F16" s="49"/>
      <c r="G16" s="28"/>
      <c r="H16" s="28"/>
    </row>
    <row r="17" spans="1:8" x14ac:dyDescent="0.25">
      <c r="A17" s="40"/>
      <c r="B17" s="40"/>
      <c r="F17" s="49"/>
      <c r="G17" s="28"/>
      <c r="H17" s="28"/>
    </row>
    <row r="18" spans="1:8" x14ac:dyDescent="0.25">
      <c r="A18" s="40"/>
      <c r="B18" s="40"/>
      <c r="F18" s="49"/>
      <c r="G18" s="28"/>
      <c r="H18" s="28"/>
    </row>
    <row r="19" spans="1:8" x14ac:dyDescent="0.25">
      <c r="A19" s="40"/>
      <c r="B19" s="40"/>
      <c r="F19" s="49"/>
      <c r="G19" s="28"/>
      <c r="H19" s="28"/>
    </row>
    <row r="20" spans="1:8" x14ac:dyDescent="0.25">
      <c r="A20" s="40"/>
      <c r="B20" s="40"/>
      <c r="F20" s="49"/>
      <c r="G20" s="28"/>
      <c r="H20" s="28"/>
    </row>
    <row r="21" spans="1:8" x14ac:dyDescent="0.25">
      <c r="A21" s="40"/>
      <c r="B21" s="40"/>
      <c r="F21" s="50"/>
      <c r="G21" s="28"/>
      <c r="H21" s="28"/>
    </row>
    <row r="22" spans="1:8" x14ac:dyDescent="0.25">
      <c r="A22" s="40"/>
      <c r="B22" s="40"/>
      <c r="F22" s="49"/>
      <c r="G22" s="28"/>
      <c r="H22" s="28"/>
    </row>
    <row r="23" spans="1:8" x14ac:dyDescent="0.25">
      <c r="A23" s="40"/>
      <c r="B23" s="40"/>
      <c r="F23" s="49"/>
      <c r="G23" s="28"/>
      <c r="H23" s="28"/>
    </row>
    <row r="24" spans="1:8" x14ac:dyDescent="0.25">
      <c r="A24" s="40"/>
      <c r="B24" s="40"/>
      <c r="F24" s="49"/>
      <c r="G24" s="28"/>
      <c r="H24" s="28"/>
    </row>
    <row r="25" spans="1:8" x14ac:dyDescent="0.25">
      <c r="A25" s="40"/>
      <c r="B25" s="40"/>
      <c r="F25" s="49"/>
      <c r="G25" s="28"/>
      <c r="H25" s="28"/>
    </row>
    <row r="26" spans="1:8" x14ac:dyDescent="0.25">
      <c r="A26" s="40"/>
      <c r="B26" s="40"/>
      <c r="F26" s="49"/>
      <c r="G26" s="28"/>
      <c r="H26" s="28"/>
    </row>
    <row r="27" spans="1:8" x14ac:dyDescent="0.25">
      <c r="A27" s="40"/>
      <c r="B27" s="40"/>
      <c r="F27" s="49"/>
      <c r="G27" s="28"/>
      <c r="H27" s="28"/>
    </row>
    <row r="28" spans="1:8" x14ac:dyDescent="0.25">
      <c r="A28" s="40"/>
      <c r="B28" s="40"/>
      <c r="F28" s="49"/>
      <c r="G28" s="28"/>
      <c r="H28" s="28"/>
    </row>
    <row r="29" spans="1:8" x14ac:dyDescent="0.25">
      <c r="A29" s="40"/>
      <c r="B29" s="40"/>
      <c r="F29" s="49"/>
      <c r="G29" s="28"/>
      <c r="H29" s="28"/>
    </row>
    <row r="30" spans="1:8" x14ac:dyDescent="0.25">
      <c r="A30" s="40"/>
      <c r="B30" s="40"/>
      <c r="F30" s="49"/>
      <c r="G30" s="28"/>
      <c r="H30" s="28"/>
    </row>
    <row r="31" spans="1:8" x14ac:dyDescent="0.25">
      <c r="A31" s="48"/>
      <c r="E31" s="49"/>
      <c r="F31" s="49"/>
      <c r="G31" s="28"/>
      <c r="H31" s="28"/>
    </row>
    <row r="32" spans="1:8" x14ac:dyDescent="0.25">
      <c r="A32" s="48"/>
      <c r="E32" s="49"/>
      <c r="F32" s="49"/>
      <c r="G32" s="28"/>
      <c r="H32" s="28"/>
    </row>
    <row r="33" spans="1:8" x14ac:dyDescent="0.25">
      <c r="A33" s="48"/>
      <c r="E33" s="49"/>
      <c r="F33" s="49"/>
      <c r="G33" s="28"/>
      <c r="H33" s="28"/>
    </row>
    <row r="34" spans="1:8" x14ac:dyDescent="0.25">
      <c r="A34" s="48"/>
      <c r="E34" s="49"/>
      <c r="F34" s="49"/>
      <c r="G34" s="28"/>
      <c r="H34" s="28"/>
    </row>
    <row r="35" spans="1:8" x14ac:dyDescent="0.25">
      <c r="A35" s="48"/>
      <c r="E35" s="49"/>
      <c r="F35" s="49"/>
      <c r="G35" s="28"/>
      <c r="H35" s="28"/>
    </row>
    <row r="36" spans="1:8" x14ac:dyDescent="0.25">
      <c r="A36" s="48"/>
      <c r="E36" s="49"/>
      <c r="F36" s="49"/>
      <c r="G36" s="28"/>
      <c r="H36" s="28"/>
    </row>
    <row r="37" spans="1:8" x14ac:dyDescent="0.25">
      <c r="A37" s="48"/>
      <c r="E37" s="49"/>
      <c r="F37" s="49"/>
      <c r="G37" s="28"/>
      <c r="H37" s="28"/>
    </row>
    <row r="38" spans="1:8" x14ac:dyDescent="0.25">
      <c r="A38" s="48"/>
      <c r="E38" s="49"/>
      <c r="F38" s="49"/>
      <c r="G38" s="28"/>
      <c r="H38" s="28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1"/>
      <c r="E50" s="49"/>
      <c r="F50" s="50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54"/>
      <c r="C52" s="41"/>
      <c r="E52" s="49"/>
      <c r="F52" s="49"/>
      <c r="G52" s="49"/>
    </row>
    <row r="53" spans="1:7" x14ac:dyDescent="0.25">
      <c r="A53" s="48"/>
      <c r="C53" s="41"/>
      <c r="E53" s="49"/>
      <c r="F53" s="49"/>
      <c r="G53" s="49"/>
    </row>
    <row r="54" spans="1:7" x14ac:dyDescent="0.25">
      <c r="A54" s="48"/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199" spans="3:3" x14ac:dyDescent="0.25">
      <c r="C199" s="4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1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2016-09-16T13:05:42Z</dcterms:modified>
</cp:coreProperties>
</file>