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298_MedEducationBldg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J7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5" i="1"/>
  <c r="M31" i="1"/>
  <c r="M32" i="1"/>
  <c r="J6" i="1"/>
  <c r="J8" i="1"/>
  <c r="J9" i="1"/>
  <c r="J10" i="1"/>
  <c r="J11" i="1"/>
  <c r="J12" i="1"/>
  <c r="J13" i="1"/>
  <c r="J14" i="1"/>
  <c r="J15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<sst xmlns="http://schemas.openxmlformats.org/spreadsheetml/2006/main" count="126" uniqueCount="84">
  <si>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</si>
  <si>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</si>
  <si>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</si>
  <si>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</si>
  <si>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</si>
  <si>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</si>
  <si>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</si>
  <si>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</si>
  <si>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</si>
  <si>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</si>
  <si>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</si>
  <si>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</si>
  <si>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</si>
  <si>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</si>
  <si>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</si>
  <si>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</si>
  <si>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</si>
  <si>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</si>
  <si>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</si>
  <si>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</si>
  <si>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</si>
  <si>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</si>
  <si>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</si>
  <si>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</si>
  <si>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</si>
  <si>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</si>
  <si>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</si>
  <si>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</si>
  <si>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</si>
  <si>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</si>
  <si>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</si>
  <si>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</si>
  <si>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</si>
  <si>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</si>
  <si>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</si>
  <si>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</si>
  <si>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</si>
  <si>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</si>
  <si>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</si>
  <si>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</si>
  <si>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</si>
  <si>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</si>
  <si>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</si>
  <si>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</si>
  <si>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</si>
  <si>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</si>
  <si>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</si>
  <si>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</si>
  <si>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</si>
  <si>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</si>
  <si>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</si>
  <si>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</si>
  <si>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</si>
  <si>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</si>
  <si>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</si>
  <si>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</si>
  <si>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</si>
  <si>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</si>
  <si>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</si>
  <si>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</si>
  <si>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</si>
  <si>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</si>
  <si>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</si>
  <si>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</si>
  <si>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</si>
  <si>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</si>
  <si>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</si>
  <si>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</si>
  <si>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</si>
  <si>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</si>
  <si>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</si>
  <si>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</si>
  <si>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</si>
  <si>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</si>
  <si>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01</t>
  </si>
  <si>
    <t>MS115A</t>
  </si>
  <si>
    <t>MS109</t>
  </si>
  <si>
    <t>MS115</t>
  </si>
  <si>
    <t>MS115B</t>
  </si>
  <si>
    <t>Door Moved</t>
  </si>
  <si>
    <t>MS117</t>
  </si>
  <si>
    <t>M100CS</t>
  </si>
  <si>
    <t>created in area of MS115
No doors added for MS117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</si>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</sst>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>
            <v>1200</v>
          </cell>
          <cell r="C390" t="str">
            <v>Electric Substation #1</v>
          </cell>
        </row>
        <row r="391">
          <cell r="A391">
            <v>1201</v>
          </cell>
          <cell r="C391" t="str">
            <v>Electric Substation #3</v>
          </cell>
        </row>
        <row r="392">
          <cell r="A392" t="str">
            <v>8633</v>
          </cell>
          <cell r="C392" t="str">
            <v>UK HealthCare Good Samaritan Hospital</v>
          </cell>
        </row>
        <row r="393">
          <cell r="A393" t="str">
            <v>9127</v>
          </cell>
          <cell r="C393" t="str">
            <v>1101 S. Limestone</v>
          </cell>
        </row>
        <row r="394">
          <cell r="A394">
            <v>9813</v>
          </cell>
          <cell r="C394" t="str">
            <v>Child Development Center of the Bluegrass, Inc.</v>
          </cell>
        </row>
        <row r="395">
          <cell r="A395" t="str">
            <v>9816</v>
          </cell>
          <cell r="C395" t="str">
            <v>Royal Lexington</v>
          </cell>
        </row>
        <row r="396">
          <cell r="A396" t="str">
            <v>9853</v>
          </cell>
          <cell r="C396" t="str">
            <v>Shriners Hospitals for Children Medical Center - Lexington</v>
          </cell>
        </row>
        <row r="397">
          <cell r="A397" t="str">
            <v>9854</v>
          </cell>
          <cell r="C397" t="str">
            <v>Anthropology Research Building</v>
          </cell>
        </row>
        <row r="398">
          <cell r="A398" t="str">
            <v>9925</v>
          </cell>
          <cell r="C398" t="str">
            <v>Alpha Phi Sorority</v>
          </cell>
        </row>
        <row r="399">
          <cell r="A399" t="str">
            <v>9983</v>
          </cell>
          <cell r="C399" t="str">
            <v>College of Medicine Building</v>
          </cell>
        </row>
        <row r="400">
          <cell r="A400" t="str">
            <v xml:space="preserve"> </v>
          </cell>
          <cell r="C400" t="str">
            <v xml:space="preserve"> 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>
            <v>0</v>
          </cell>
          <cell r="C429">
            <v>0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F16" sqref="F1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1" t="s">
        <v>73</v>
      </c>
      <c r="C1" s="71"/>
      <c r="F1" s="18" t="s">
        <v>10</v>
      </c>
      <c r="G1" s="53">
        <v>42186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2" t="str">
        <f>VLOOKUP(B1,BuildingList!A:B,2,FALSE)</f>
        <v>William R. Willard Medical Education Building</v>
      </c>
      <c r="C2" s="72"/>
      <c r="F2" s="24" t="s">
        <v>12</v>
      </c>
      <c r="G2" s="60" t="s">
        <v>62</v>
      </c>
      <c r="J2" s="15">
        <f>G35-J35</f>
        <v>5</v>
      </c>
      <c r="K2" s="15">
        <f>H35-M35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81</v>
      </c>
      <c r="B6" s="28" t="s">
        <v>74</v>
      </c>
      <c r="C6" s="11" t="s">
        <v>22</v>
      </c>
      <c r="D6" s="17" t="s">
        <v>5</v>
      </c>
      <c r="E6" s="69">
        <v>987</v>
      </c>
      <c r="F6" s="69">
        <v>969</v>
      </c>
      <c r="G6" s="34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3" t="s">
        <v>76</v>
      </c>
      <c r="B7" s="28" t="s">
        <v>74</v>
      </c>
      <c r="C7" s="11" t="s">
        <v>22</v>
      </c>
      <c r="D7" s="17" t="s">
        <v>5</v>
      </c>
      <c r="E7" s="69">
        <v>323</v>
      </c>
      <c r="F7" s="69">
        <v>151</v>
      </c>
      <c r="G7" s="34" t="s">
        <v>3</v>
      </c>
      <c r="H7" s="17" t="s">
        <v>13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7" t="s">
        <v>77</v>
      </c>
      <c r="B8" s="28" t="s">
        <v>74</v>
      </c>
      <c r="C8" s="11" t="s">
        <v>23</v>
      </c>
      <c r="D8" s="17" t="s">
        <v>5</v>
      </c>
      <c r="E8" s="38">
        <v>242</v>
      </c>
      <c r="F8" s="38">
        <v>138</v>
      </c>
      <c r="G8" s="34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70" t="s">
        <v>75</v>
      </c>
      <c r="B9" s="28" t="s">
        <v>74</v>
      </c>
      <c r="C9" s="11" t="s">
        <v>79</v>
      </c>
      <c r="D9" s="17" t="s">
        <v>5</v>
      </c>
      <c r="E9" s="38">
        <v>93</v>
      </c>
      <c r="F9" s="38">
        <v>92</v>
      </c>
      <c r="G9" s="34" t="s">
        <v>3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70" t="s">
        <v>78</v>
      </c>
      <c r="B10" s="28" t="s">
        <v>74</v>
      </c>
      <c r="C10" s="11" t="s">
        <v>79</v>
      </c>
      <c r="D10" s="17" t="s">
        <v>6</v>
      </c>
      <c r="E10" s="38"/>
      <c r="F10" s="38"/>
      <c r="G10" s="34" t="s">
        <v>3</v>
      </c>
      <c r="H10" s="17" t="s">
        <v>13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28.8" x14ac:dyDescent="0.3">
      <c r="A11" s="70" t="s">
        <v>80</v>
      </c>
      <c r="B11" s="28" t="s">
        <v>74</v>
      </c>
      <c r="C11" s="11" t="s">
        <v>24</v>
      </c>
      <c r="D11" s="17" t="s">
        <v>5</v>
      </c>
      <c r="E11" s="38">
        <v>0</v>
      </c>
      <c r="F11" s="38">
        <v>313</v>
      </c>
      <c r="G11" s="34" t="s">
        <v>3</v>
      </c>
      <c r="H11" s="17" t="s">
        <v>13</v>
      </c>
      <c r="I11" s="11" t="s">
        <v>82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x14ac:dyDescent="0.3">
      <c r="A12" s="70"/>
      <c r="C12" s="11"/>
      <c r="E12" s="38"/>
      <c r="F12" s="38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x14ac:dyDescent="0.3">
      <c r="A13" s="36"/>
      <c r="C13" s="11"/>
      <c r="E13" s="38"/>
      <c r="F13" s="38"/>
      <c r="G13" s="34"/>
      <c r="J13" s="10" t="str">
        <f>IF(G13="No Change","N/A",IF(G13="New Tag Required",Lookup!F:F,IF(G13="Remove Old Tag",Lookup!F:F,IF(G13="N/A","N/A",""))))</f>
        <v/>
      </c>
      <c r="K13" s="39"/>
      <c r="M13" s="10" t="str">
        <f>IF(H13="No Change","N/A",IF(H13="New Tag Required",Lookup!F:F,IF(H13="Remove Old Sign",Lookup!F:F,IF(H13="N/A","N/A",""))))</f>
        <v/>
      </c>
      <c r="N13" s="39"/>
    </row>
    <row r="14" spans="1:16" x14ac:dyDescent="0.3">
      <c r="A14" s="36"/>
      <c r="C14" s="11"/>
      <c r="E14" s="38"/>
      <c r="F14" s="38"/>
      <c r="G14" s="34"/>
      <c r="J14" s="10" t="str">
        <f>IF(G14="No Change","N/A",IF(G14="New Tag Required",Lookup!F:F,IF(G14="Remove Old Tag",Lookup!F:F,IF(G14="N/A","N/A",""))))</f>
        <v/>
      </c>
      <c r="K14" s="39"/>
      <c r="M14" s="10" t="str">
        <f>IF(H14="No Change","N/A",IF(H14="New Tag Required",Lookup!F:F,IF(H14="Remove Old Sign",Lookup!F:F,IF(H14="N/A","N/A",""))))</f>
        <v/>
      </c>
      <c r="N14" s="39"/>
    </row>
    <row r="15" spans="1:16" x14ac:dyDescent="0.3">
      <c r="A15" s="36"/>
      <c r="C15" s="11"/>
      <c r="E15" s="38"/>
      <c r="F15" s="38"/>
      <c r="G15" s="34"/>
      <c r="J15" s="10" t="str">
        <f>IF(G15="No Change","N/A",IF(G15="New Tag Required",Lookup!F:F,IF(G15="Remove Old Tag",Lookup!F:F,IF(G15="N/A","N/A",""))))</f>
        <v/>
      </c>
      <c r="K15" s="39"/>
      <c r="M15" s="10" t="str">
        <f>IF(H15="No Change","N/A",IF(H15="New Tag Required",Lookup!F:F,IF(H15="Remove Old Sign",Lookup!F:F,IF(H15="N/A","N/A",""))))</f>
        <v/>
      </c>
      <c r="N15" s="39"/>
    </row>
    <row r="16" spans="1:16" x14ac:dyDescent="0.3">
      <c r="A16" s="36"/>
      <c r="C16" s="11"/>
      <c r="E16" s="38"/>
      <c r="F16" s="38"/>
      <c r="G16" s="34"/>
      <c r="J16" s="10"/>
      <c r="K16" s="39"/>
      <c r="M16" s="10"/>
      <c r="N16" s="39"/>
    </row>
    <row r="17" spans="1:14" x14ac:dyDescent="0.3">
      <c r="A17" s="36"/>
      <c r="C17" s="11"/>
      <c r="E17" s="38"/>
      <c r="F17" s="38"/>
      <c r="G17" s="34"/>
      <c r="J17" s="10"/>
      <c r="K17" s="39"/>
      <c r="M17" s="10"/>
      <c r="N17" s="39"/>
    </row>
    <row r="18" spans="1:14" x14ac:dyDescent="0.3">
      <c r="A18" s="36"/>
      <c r="C18" s="11"/>
      <c r="E18" s="38"/>
      <c r="F18" s="38"/>
      <c r="G18" s="34"/>
      <c r="J18" s="10"/>
      <c r="K18" s="39"/>
      <c r="M18" s="10"/>
      <c r="N18" s="39"/>
    </row>
    <row r="19" spans="1:14" x14ac:dyDescent="0.3">
      <c r="A19" s="36"/>
      <c r="C19" s="11"/>
      <c r="E19" s="38"/>
      <c r="F19" s="38"/>
      <c r="G19" s="34"/>
      <c r="J19" s="10"/>
      <c r="K19" s="39"/>
      <c r="M19" s="10"/>
      <c r="N19" s="39"/>
    </row>
    <row r="20" spans="1:14" x14ac:dyDescent="0.3">
      <c r="A20" s="36"/>
      <c r="C20" s="11"/>
      <c r="E20" s="38"/>
      <c r="F20" s="38"/>
      <c r="G20" s="34"/>
      <c r="J20" s="10"/>
      <c r="K20" s="39"/>
      <c r="M20" s="10"/>
      <c r="N20" s="39"/>
    </row>
    <row r="21" spans="1:14" x14ac:dyDescent="0.3">
      <c r="A21" s="36"/>
      <c r="C21" s="11"/>
      <c r="E21" s="38"/>
      <c r="F21" s="38"/>
      <c r="G21" s="34"/>
      <c r="J21" s="10"/>
      <c r="K21" s="39"/>
      <c r="M21" s="10"/>
      <c r="N21" s="39"/>
    </row>
    <row r="22" spans="1:14" x14ac:dyDescent="0.3">
      <c r="A22" s="36"/>
      <c r="C22" s="11"/>
      <c r="E22" s="38"/>
      <c r="F22" s="38"/>
      <c r="G22" s="34"/>
      <c r="J22" s="10"/>
      <c r="K22" s="39"/>
      <c r="M22" s="10"/>
      <c r="N22" s="39"/>
    </row>
    <row r="23" spans="1:14" x14ac:dyDescent="0.3">
      <c r="A23" s="36"/>
      <c r="C23" s="11"/>
      <c r="E23" s="38"/>
      <c r="F23" s="38"/>
      <c r="G23" s="34"/>
      <c r="J23" s="10"/>
      <c r="K23" s="39"/>
      <c r="M23" s="10"/>
      <c r="N23" s="39"/>
    </row>
    <row r="24" spans="1:14" x14ac:dyDescent="0.3">
      <c r="A24" s="36"/>
      <c r="C24" s="11"/>
      <c r="E24" s="38"/>
      <c r="F24" s="38"/>
      <c r="G24" s="34"/>
      <c r="J24" s="10"/>
      <c r="K24" s="39"/>
      <c r="M24" s="10"/>
      <c r="N24" s="39"/>
    </row>
    <row r="25" spans="1:14" x14ac:dyDescent="0.3">
      <c r="A25" s="36"/>
      <c r="C25" s="11"/>
      <c r="E25" s="38"/>
      <c r="F25" s="38"/>
      <c r="G25" s="34"/>
      <c r="J25" s="10"/>
      <c r="K25" s="39"/>
      <c r="M25" s="10"/>
      <c r="N25" s="39"/>
    </row>
    <row r="26" spans="1:14" x14ac:dyDescent="0.3">
      <c r="A26" s="36"/>
      <c r="C26" s="11"/>
      <c r="E26" s="38"/>
      <c r="F26" s="38"/>
      <c r="G26" s="34"/>
      <c r="J26" s="10"/>
      <c r="K26" s="39"/>
      <c r="M26" s="10"/>
      <c r="N26" s="39"/>
    </row>
    <row r="27" spans="1:14" x14ac:dyDescent="0.3">
      <c r="A27" s="36"/>
      <c r="C27" s="11"/>
      <c r="E27" s="38"/>
      <c r="F27" s="38"/>
      <c r="G27" s="34"/>
      <c r="J27" s="10"/>
      <c r="K27" s="39"/>
      <c r="M27" s="10"/>
      <c r="N27" s="39"/>
    </row>
    <row r="28" spans="1:14" x14ac:dyDescent="0.3">
      <c r="A28" s="36"/>
      <c r="C28" s="11"/>
      <c r="E28" s="38"/>
      <c r="F28" s="38"/>
      <c r="G28" s="34"/>
      <c r="J28" s="10"/>
      <c r="K28" s="39"/>
      <c r="M28" s="10"/>
      <c r="N28" s="39"/>
    </row>
    <row r="29" spans="1:14" x14ac:dyDescent="0.3">
      <c r="A29" s="36"/>
      <c r="C29" s="11"/>
      <c r="E29" s="38"/>
      <c r="F29" s="38"/>
      <c r="G29" s="34"/>
      <c r="J29" s="10"/>
      <c r="K29" s="39"/>
      <c r="M29" s="10"/>
      <c r="N29" s="39"/>
    </row>
    <row r="30" spans="1:14" x14ac:dyDescent="0.3">
      <c r="A30" s="36"/>
      <c r="C30" s="11"/>
      <c r="E30" s="38"/>
      <c r="F30" s="38"/>
      <c r="G30" s="34"/>
      <c r="J30" s="10"/>
      <c r="K30" s="39"/>
      <c r="M30" s="10"/>
      <c r="N30" s="39"/>
    </row>
    <row r="31" spans="1:14" x14ac:dyDescent="0.3">
      <c r="A31" s="36"/>
      <c r="C31" s="11"/>
      <c r="E31" s="38"/>
      <c r="F31" s="38"/>
      <c r="G31" s="34"/>
      <c r="J31" s="10" t="str">
        <f>IF(G31="No Change","N/A",IF(G31="New Tag Required",Lookup!F:F,IF(G31="Remove Old Tag",Lookup!F:F,IF(G31="N/A","N/A",""))))</f>
        <v/>
      </c>
      <c r="K31" s="39"/>
      <c r="M31" s="10" t="str">
        <f>IF(H31="No Change","N/A",IF(H31="New Tag Required",Lookup!F:F,IF(H31="Remove Old Sign",Lookup!F:F,IF(H31="N/A","N/A",""))))</f>
        <v/>
      </c>
      <c r="N31" s="39"/>
    </row>
    <row r="32" spans="1:14" x14ac:dyDescent="0.3">
      <c r="A32" s="36"/>
      <c r="C32" s="11"/>
      <c r="E32" s="38"/>
      <c r="F32" s="38"/>
      <c r="G32" s="34"/>
      <c r="J32" s="10" t="str">
        <f>IF(G32="No Change","N/A",IF(G32="New Tag Required",Lookup!F:F,IF(G32="Remove Old Tag",Lookup!F:F,IF(G32="N/A","N/A",""))))</f>
        <v/>
      </c>
      <c r="K32" s="39"/>
      <c r="M32" s="10" t="str">
        <f>IF(H32="No Change","N/A",IF(H32="New Tag Required",Lookup!F:F,IF(H32="Remove Old Sign",Lookup!F:F,IF(H32="N/A","N/A",""))))</f>
        <v/>
      </c>
      <c r="N32" s="39"/>
    </row>
    <row r="33" spans="1:14" ht="15" thickBot="1" x14ac:dyDescent="0.35">
      <c r="A33" s="36"/>
      <c r="C33" s="11"/>
      <c r="E33" s="34"/>
      <c r="F33" s="34"/>
      <c r="G33" s="34"/>
      <c r="K33" s="39"/>
      <c r="N33" s="39"/>
    </row>
    <row r="34" spans="1:14" ht="43.2" x14ac:dyDescent="0.3">
      <c r="A34" s="36"/>
      <c r="C34" s="11"/>
      <c r="E34" s="34"/>
      <c r="F34" s="34"/>
      <c r="G34" s="40" t="s">
        <v>47</v>
      </c>
      <c r="H34" s="41" t="s">
        <v>48</v>
      </c>
      <c r="J34" s="42" t="s">
        <v>42</v>
      </c>
      <c r="K34" s="10"/>
      <c r="L34" s="10"/>
      <c r="M34" s="42" t="s">
        <v>43</v>
      </c>
    </row>
    <row r="35" spans="1:14" ht="15" thickBot="1" x14ac:dyDescent="0.35">
      <c r="A35" s="36"/>
      <c r="C35" s="11"/>
      <c r="E35" s="34"/>
      <c r="F35" s="34"/>
      <c r="G35" s="14">
        <f>COUNTIF(G6:G34,"New Tag Required")</f>
        <v>5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6"/>
      <c r="C36" s="11"/>
      <c r="E36" s="34"/>
      <c r="F36" s="34"/>
      <c r="G36" s="34"/>
    </row>
    <row r="37" spans="1:14" x14ac:dyDescent="0.3">
      <c r="A37" s="36"/>
      <c r="C37" s="11"/>
      <c r="E37" s="34"/>
      <c r="F37" s="34"/>
      <c r="G37" s="34"/>
    </row>
    <row r="38" spans="1:14" x14ac:dyDescent="0.3">
      <c r="A38" s="36"/>
      <c r="C38" s="11"/>
      <c r="E38" s="34"/>
      <c r="F38" s="34"/>
      <c r="G38" s="34"/>
    </row>
    <row r="39" spans="1:14" x14ac:dyDescent="0.3">
      <c r="A39" s="36"/>
      <c r="C39" s="11"/>
      <c r="E39" s="34"/>
      <c r="F39" s="34"/>
      <c r="G39" s="34"/>
    </row>
    <row r="40" spans="1:14" x14ac:dyDescent="0.3">
      <c r="A40" s="36"/>
      <c r="C40" s="11"/>
      <c r="E40" s="34"/>
      <c r="F40" s="34"/>
      <c r="G40" s="34"/>
    </row>
    <row r="41" spans="1:14" x14ac:dyDescent="0.3">
      <c r="A41" s="36"/>
      <c r="C41" s="11"/>
      <c r="E41" s="34"/>
      <c r="F41" s="34"/>
      <c r="G41" s="34"/>
    </row>
    <row r="42" spans="1:14" x14ac:dyDescent="0.3">
      <c r="A42" s="36"/>
      <c r="C42" s="11"/>
      <c r="E42" s="34"/>
      <c r="F42" s="34"/>
      <c r="G42" s="34"/>
    </row>
    <row r="43" spans="1:14" x14ac:dyDescent="0.3">
      <c r="A43" s="43"/>
      <c r="C43" s="11"/>
      <c r="E43" s="34"/>
      <c r="F43" s="44"/>
      <c r="G43" s="34"/>
    </row>
    <row r="44" spans="1:14" x14ac:dyDescent="0.3">
      <c r="A44" s="43"/>
      <c r="C44" s="11"/>
      <c r="E44" s="34"/>
      <c r="F44" s="44"/>
      <c r="G44" s="34"/>
    </row>
    <row r="45" spans="1:14" x14ac:dyDescent="0.3">
      <c r="A45" s="43"/>
      <c r="C45" s="11"/>
      <c r="E45" s="34"/>
      <c r="F45" s="45"/>
      <c r="G45" s="34"/>
    </row>
    <row r="46" spans="1:14" x14ac:dyDescent="0.3">
      <c r="A46" s="36"/>
      <c r="C46" s="11"/>
      <c r="E46" s="34"/>
      <c r="F46" s="44"/>
      <c r="G46" s="34"/>
    </row>
    <row r="47" spans="1:14" x14ac:dyDescent="0.3">
      <c r="A47" s="36"/>
      <c r="C47" s="11"/>
      <c r="E47" s="34"/>
      <c r="F47" s="44"/>
      <c r="G47" s="34"/>
    </row>
    <row r="48" spans="1:14" x14ac:dyDescent="0.3">
      <c r="A48" s="46"/>
      <c r="C48" s="11"/>
      <c r="E48" s="34"/>
      <c r="F48" s="34"/>
      <c r="G48" s="34"/>
    </row>
    <row r="49" spans="1:7" x14ac:dyDescent="0.3">
      <c r="A49" s="46"/>
      <c r="C49" s="11"/>
      <c r="E49" s="34"/>
      <c r="F49" s="34"/>
      <c r="G49" s="34"/>
    </row>
    <row r="50" spans="1:7" x14ac:dyDescent="0.3">
      <c r="A50" s="46"/>
      <c r="C50" s="11"/>
      <c r="E50" s="34"/>
      <c r="F50" s="34"/>
      <c r="G50" s="34"/>
    </row>
    <row r="51" spans="1:7" x14ac:dyDescent="0.3">
      <c r="A51" s="46"/>
      <c r="C51" s="11"/>
      <c r="E51" s="34"/>
      <c r="F51" s="34"/>
      <c r="G51" s="34"/>
    </row>
    <row r="52" spans="1:7" x14ac:dyDescent="0.3">
      <c r="A52" s="47"/>
      <c r="C52" s="11"/>
      <c r="E52" s="34"/>
      <c r="F52" s="38"/>
      <c r="G52" s="34"/>
    </row>
    <row r="53" spans="1:7" x14ac:dyDescent="0.3">
      <c r="A53" s="46"/>
      <c r="C53" s="11"/>
      <c r="E53" s="34"/>
      <c r="F53" s="34"/>
      <c r="G53" s="34"/>
    </row>
    <row r="54" spans="1:7" x14ac:dyDescent="0.3">
      <c r="A54" s="46"/>
      <c r="C54" s="11"/>
      <c r="E54" s="34"/>
      <c r="F54" s="34"/>
      <c r="G54" s="34"/>
    </row>
    <row r="55" spans="1:7" x14ac:dyDescent="0.3">
      <c r="A55" s="36"/>
      <c r="C55" s="11"/>
      <c r="E55" s="34"/>
      <c r="F55" s="34"/>
      <c r="G55" s="34"/>
    </row>
    <row r="56" spans="1:7" x14ac:dyDescent="0.3">
      <c r="A56" s="3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 G11:G33">
    <cfRule type="containsText" dxfId="59" priority="141" operator="containsText" text="New Tag Required">
      <formula>NOT(ISERROR(SEARCH("New Tag Required",G11)))</formula>
    </cfRule>
  </conditionalFormatting>
  <conditionalFormatting sqref="D8:D100">
    <cfRule type="containsText" dxfId="58" priority="140" operator="containsText" text="Yes">
      <formula>NOT(ISERROR(SEARCH("Yes",D8)))</formula>
    </cfRule>
  </conditionalFormatting>
  <conditionalFormatting sqref="H40:H100 H201:H422 H8:H33">
    <cfRule type="containsText" dxfId="57" priority="128" operator="containsText" text="New Sign Required">
      <formula>NOT(ISERROR(SEARCH("New Sign Required",H8)))</formula>
    </cfRule>
  </conditionalFormatting>
  <conditionalFormatting sqref="G40:G100 G11:H33 H8:H10">
    <cfRule type="containsText" dxfId="56" priority="127" operator="containsText" text="Action Required">
      <formula>NOT(ISERROR(SEARCH("Action Required",G8)))</formula>
    </cfRule>
  </conditionalFormatting>
  <conditionalFormatting sqref="H40:H100">
    <cfRule type="containsText" dxfId="55" priority="126" operator="containsText" text="Action Required">
      <formula>NOT(ISERROR(SEARCH("Action Required",H40)))</formula>
    </cfRule>
  </conditionalFormatting>
  <conditionalFormatting sqref="G36:G39">
    <cfRule type="containsText" dxfId="54" priority="68" operator="containsText" text="New Tag Required">
      <formula>NOT(ISERROR(SEARCH("New Tag Required",G36)))</formula>
    </cfRule>
  </conditionalFormatting>
  <conditionalFormatting sqref="H36:H39">
    <cfRule type="containsText" dxfId="53" priority="66" operator="containsText" text="New Sign Required">
      <formula>NOT(ISERROR(SEARCH("New Sign Required",H36)))</formula>
    </cfRule>
  </conditionalFormatting>
  <conditionalFormatting sqref="G36:G39">
    <cfRule type="containsText" dxfId="52" priority="65" operator="containsText" text="Action Required">
      <formula>NOT(ISERROR(SEARCH("Action Required",G36)))</formula>
    </cfRule>
  </conditionalFormatting>
  <conditionalFormatting sqref="H36:H39">
    <cfRule type="containsText" dxfId="51" priority="64" operator="containsText" text="Action Required">
      <formula>NOT(ISERROR(SEARCH("Action Required",H36)))</formula>
    </cfRule>
  </conditionalFormatting>
  <conditionalFormatting sqref="D101:D200">
    <cfRule type="containsText" dxfId="50" priority="60" operator="containsText" text="Yes">
      <formula>NOT(ISERROR(SEARCH("Yes",D101)))</formula>
    </cfRule>
  </conditionalFormatting>
  <conditionalFormatting sqref="H101:H200">
    <cfRule type="containsText" dxfId="49" priority="59" operator="containsText" text="New Sign Required">
      <formula>NOT(ISERROR(SEARCH("New Sign Required",H101)))</formula>
    </cfRule>
  </conditionalFormatting>
  <conditionalFormatting sqref="G101:G200">
    <cfRule type="containsText" dxfId="48" priority="58" operator="containsText" text="Action Required">
      <formula>NOT(ISERROR(SEARCH("Action Required",G101)))</formula>
    </cfRule>
  </conditionalFormatting>
  <conditionalFormatting sqref="H101:H200">
    <cfRule type="containsText" dxfId="47" priority="57" operator="containsText" text="Action Required">
      <formula>NOT(ISERROR(SEARCH("Action Required",H101)))</formula>
    </cfRule>
  </conditionalFormatting>
  <conditionalFormatting sqref="D6">
    <cfRule type="containsText" dxfId="46" priority="54" operator="containsText" text="Yes">
      <formula>NOT(ISERROR(SEARCH("Yes",D6)))</formula>
    </cfRule>
  </conditionalFormatting>
  <conditionalFormatting sqref="J2:N2">
    <cfRule type="cellIs" dxfId="45" priority="34" operator="notEqual">
      <formula>0</formula>
    </cfRule>
  </conditionalFormatting>
  <conditionalFormatting sqref="J6 J8:J32">
    <cfRule type="cellIs" dxfId="44" priority="33" operator="equal">
      <formula>0</formula>
    </cfRule>
  </conditionalFormatting>
  <conditionalFormatting sqref="M6 M8:M32">
    <cfRule type="cellIs" dxfId="43" priority="32" operator="equal">
      <formula>0</formula>
    </cfRule>
  </conditionalFormatting>
  <conditionalFormatting sqref="J6 M6 M8:M32 J8:J32">
    <cfRule type="cellIs" dxfId="42" priority="29" operator="equal">
      <formula>"In Progress"</formula>
    </cfRule>
    <cfRule type="cellIs" dxfId="41" priority="30" operator="equal">
      <formula>"Log Issues"</formula>
    </cfRule>
    <cfRule type="cellIs" dxfId="40" priority="31" operator="equal">
      <formula>"N/A"</formula>
    </cfRule>
  </conditionalFormatting>
  <conditionalFormatting sqref="K6:L6 K8:L12">
    <cfRule type="expression" dxfId="39" priority="28">
      <formula>$J6="Log Issues"</formula>
    </cfRule>
  </conditionalFormatting>
  <conditionalFormatting sqref="N6 N8:N12">
    <cfRule type="expression" dxfId="38" priority="27">
      <formula>$M6="Log Issues"</formula>
    </cfRule>
  </conditionalFormatting>
  <conditionalFormatting sqref="G6">
    <cfRule type="containsText" dxfId="37" priority="26" operator="containsText" text="New Tag Required">
      <formula>NOT(ISERROR(SEARCH("New Tag Required",G6)))</formula>
    </cfRule>
  </conditionalFormatting>
  <conditionalFormatting sqref="H6">
    <cfRule type="containsText" dxfId="36" priority="25" operator="containsText" text="New Sign Required">
      <formula>NOT(ISERROR(SEARCH("New Sign Required",H6)))</formula>
    </cfRule>
  </conditionalFormatting>
  <conditionalFormatting sqref="G6">
    <cfRule type="containsText" dxfId="35" priority="24" operator="containsText" text="Action Required">
      <formula>NOT(ISERROR(SEARCH("Action Required",G6)))</formula>
    </cfRule>
  </conditionalFormatting>
  <conditionalFormatting sqref="H6">
    <cfRule type="containsText" dxfId="34" priority="23" operator="containsText" text="Action Required">
      <formula>NOT(ISERROR(SEARCH("Action Required",H6)))</formula>
    </cfRule>
  </conditionalFormatting>
  <conditionalFormatting sqref="H1:H6 H8:H1048576">
    <cfRule type="containsText" dxfId="33" priority="21" operator="containsText" text="Remove Old Sign">
      <formula>NOT(ISERROR(SEARCH("Remove Old Sign",H1)))</formula>
    </cfRule>
    <cfRule type="containsText" dxfId="32" priority="22" operator="containsText" text="Move Sign to New Location">
      <formula>NOT(ISERROR(SEARCH("Move Sign to New Location",H1)))</formula>
    </cfRule>
  </conditionalFormatting>
  <conditionalFormatting sqref="G3:G6 G11:G1048576">
    <cfRule type="containsText" dxfId="31" priority="20" operator="containsText" text="Remove Old Tag">
      <formula>NOT(ISERROR(SEARCH("Remove Old Tag",G3)))</formula>
    </cfRule>
  </conditionalFormatting>
  <conditionalFormatting sqref="G1:G2">
    <cfRule type="containsText" dxfId="30" priority="16" operator="containsText" text="Remove Old Tag">
      <formula>NOT(ISERROR(SEARCH("Remove Old Tag",G1)))</formula>
    </cfRule>
  </conditionalFormatting>
  <conditionalFormatting sqref="D7">
    <cfRule type="containsText" dxfId="29" priority="15" operator="containsText" text="Yes">
      <formula>NOT(ISERROR(SEARCH("Yes",D7)))</formula>
    </cfRule>
  </conditionalFormatting>
  <conditionalFormatting sqref="J7">
    <cfRule type="cellIs" dxfId="28" priority="14" operator="equal">
      <formula>0</formula>
    </cfRule>
  </conditionalFormatting>
  <conditionalFormatting sqref="M7">
    <cfRule type="cellIs" dxfId="27" priority="13" operator="equal">
      <formula>0</formula>
    </cfRule>
  </conditionalFormatting>
  <conditionalFormatting sqref="J7 M7">
    <cfRule type="cellIs" dxfId="26" priority="10" operator="equal">
      <formula>"In Progress"</formula>
    </cfRule>
    <cfRule type="cellIs" dxfId="25" priority="11" operator="equal">
      <formula>"Log Issues"</formula>
    </cfRule>
    <cfRule type="cellIs" dxfId="24" priority="12" operator="equal">
      <formula>"N/A"</formula>
    </cfRule>
  </conditionalFormatting>
  <conditionalFormatting sqref="K7:L7">
    <cfRule type="expression" dxfId="23" priority="9">
      <formula>$J7="Log Issues"</formula>
    </cfRule>
  </conditionalFormatting>
  <conditionalFormatting sqref="N7">
    <cfRule type="expression" dxfId="22" priority="8">
      <formula>$M7="Log Issues"</formula>
    </cfRule>
  </conditionalFormatting>
  <conditionalFormatting sqref="G7:G10">
    <cfRule type="containsText" dxfId="21" priority="7" operator="containsText" text="New Tag Required">
      <formula>NOT(ISERROR(SEARCH("New Tag Required",G7)))</formula>
    </cfRule>
  </conditionalFormatting>
  <conditionalFormatting sqref="H7">
    <cfRule type="containsText" dxfId="20" priority="6" operator="containsText" text="New Sign Required">
      <formula>NOT(ISERROR(SEARCH("New Sign Required",H7)))</formula>
    </cfRule>
  </conditionalFormatting>
  <conditionalFormatting sqref="G7:G10">
    <cfRule type="containsText" dxfId="19" priority="5" operator="containsText" text="Action Required">
      <formula>NOT(ISERROR(SEARCH("Action Required",G7)))</formula>
    </cfRule>
  </conditionalFormatting>
  <conditionalFormatting sqref="H7">
    <cfRule type="containsText" dxfId="18" priority="4" operator="containsText" text="Action Required">
      <formula>NOT(ISERROR(SEARCH("Action Required",H7)))</formula>
    </cfRule>
  </conditionalFormatting>
  <conditionalFormatting sqref="H7">
    <cfRule type="containsText" dxfId="17" priority="2" operator="containsText" text="Remove Old Sign">
      <formula>NOT(ISERROR(SEARCH("Remove Old Sign",H7)))</formula>
    </cfRule>
    <cfRule type="containsText" dxfId="16" priority="3" operator="containsText" text="Move Sign to New Location">
      <formula>NOT(ISERROR(SEARCH("Move Sign to New Location",H7)))</formula>
    </cfRule>
  </conditionalFormatting>
  <conditionalFormatting sqref="G7:G10">
    <cfRule type="containsText" dxfId="15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2" sqref="E12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0298</v>
      </c>
      <c r="C1" s="52"/>
      <c r="D1" s="18" t="s">
        <v>10</v>
      </c>
      <c r="E1" s="53">
        <f>'KD Changes'!G1</f>
        <v>42186</v>
      </c>
    </row>
    <row r="2" spans="1:10" ht="28.8" x14ac:dyDescent="0.3">
      <c r="A2" s="56" t="s">
        <v>8</v>
      </c>
      <c r="B2" s="57" t="str">
        <f>VLOOKUP(B1,[1]BuildingList!A:B,2,FALSE)</f>
        <v>William R. Willard Medical Education Building</v>
      </c>
      <c r="C2" s="58"/>
      <c r="D2" s="59" t="s">
        <v>12</v>
      </c>
      <c r="E2" s="60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4" t="s">
        <v>83</v>
      </c>
      <c r="G6" s="32"/>
      <c r="H6" s="32"/>
      <c r="I6" s="54"/>
      <c r="J6" s="54"/>
    </row>
    <row r="7" spans="1:10" x14ac:dyDescent="0.3">
      <c r="A7" s="1"/>
      <c r="B7" s="1"/>
      <c r="G7" s="32"/>
      <c r="H7" s="32"/>
      <c r="I7" s="54"/>
      <c r="J7" s="54"/>
    </row>
    <row r="8" spans="1:10" ht="15" customHeight="1" x14ac:dyDescent="0.3">
      <c r="A8" s="1"/>
      <c r="B8" s="1"/>
      <c r="G8" s="32"/>
      <c r="H8" s="32"/>
      <c r="I8" s="54"/>
      <c r="J8" s="54"/>
    </row>
    <row r="9" spans="1:10" x14ac:dyDescent="0.3">
      <c r="B9" s="55"/>
      <c r="G9" s="32"/>
      <c r="H9" s="32"/>
      <c r="I9" s="54"/>
      <c r="J9" s="54"/>
    </row>
    <row r="10" spans="1:10" x14ac:dyDescent="0.3">
      <c r="B10" s="55"/>
      <c r="F10" s="63"/>
      <c r="G10" s="32"/>
      <c r="H10" s="32"/>
    </row>
    <row r="11" spans="1:10" x14ac:dyDescent="0.3">
      <c r="A11" s="54"/>
      <c r="B11" s="54"/>
      <c r="F11" s="63"/>
      <c r="G11" s="32"/>
      <c r="H11" s="32"/>
    </row>
    <row r="12" spans="1:10" x14ac:dyDescent="0.3">
      <c r="A12" s="54"/>
      <c r="B12" s="55"/>
      <c r="F12" s="63"/>
      <c r="G12" s="32"/>
      <c r="H12" s="32"/>
    </row>
    <row r="13" spans="1:10" x14ac:dyDescent="0.3">
      <c r="A13" s="54"/>
      <c r="B13" s="54"/>
      <c r="F13" s="63"/>
      <c r="G13" s="32"/>
      <c r="H13" s="32"/>
    </row>
    <row r="14" spans="1:10" x14ac:dyDescent="0.3">
      <c r="A14" s="54"/>
      <c r="B14" s="55"/>
      <c r="F14" s="63"/>
      <c r="G14" s="32"/>
      <c r="H14" s="32"/>
    </row>
    <row r="15" spans="1:10" x14ac:dyDescent="0.3">
      <c r="A15" s="54"/>
      <c r="B15" s="54"/>
      <c r="F15" s="63"/>
      <c r="G15" s="32"/>
      <c r="H15" s="32"/>
    </row>
    <row r="16" spans="1:10" x14ac:dyDescent="0.3">
      <c r="A16" s="54"/>
      <c r="B16" s="55"/>
      <c r="F16" s="63"/>
      <c r="G16" s="32"/>
      <c r="H16" s="32"/>
    </row>
    <row r="17" spans="1:8" x14ac:dyDescent="0.3">
      <c r="A17" s="54"/>
      <c r="B17" s="54"/>
      <c r="F17" s="63"/>
      <c r="G17" s="32"/>
      <c r="H17" s="32"/>
    </row>
    <row r="18" spans="1:8" x14ac:dyDescent="0.3">
      <c r="A18" s="54"/>
      <c r="B18" s="54"/>
      <c r="F18" s="63"/>
      <c r="G18" s="32"/>
      <c r="H18" s="32"/>
    </row>
    <row r="19" spans="1:8" x14ac:dyDescent="0.3">
      <c r="A19" s="54"/>
      <c r="B19" s="54"/>
      <c r="F19" s="63"/>
      <c r="G19" s="32"/>
      <c r="H19" s="32"/>
    </row>
    <row r="20" spans="1:8" x14ac:dyDescent="0.3">
      <c r="A20" s="54"/>
      <c r="B20" s="54"/>
      <c r="F20" s="63"/>
      <c r="G20" s="32"/>
      <c r="H20" s="32"/>
    </row>
    <row r="21" spans="1:8" x14ac:dyDescent="0.3">
      <c r="A21" s="54"/>
      <c r="B21" s="54"/>
      <c r="F21" s="64"/>
      <c r="G21" s="32"/>
      <c r="H21" s="32"/>
    </row>
    <row r="22" spans="1:8" x14ac:dyDescent="0.3">
      <c r="A22" s="54"/>
      <c r="B22" s="54"/>
      <c r="F22" s="63"/>
      <c r="G22" s="32"/>
      <c r="H22" s="32"/>
    </row>
    <row r="23" spans="1:8" x14ac:dyDescent="0.3">
      <c r="A23" s="54"/>
      <c r="B23" s="54"/>
      <c r="F23" s="63"/>
      <c r="G23" s="32"/>
      <c r="H23" s="32"/>
    </row>
    <row r="24" spans="1:8" x14ac:dyDescent="0.3">
      <c r="A24" s="54"/>
      <c r="B24" s="54"/>
      <c r="F24" s="63"/>
      <c r="G24" s="32"/>
      <c r="H24" s="32"/>
    </row>
    <row r="25" spans="1:8" x14ac:dyDescent="0.3">
      <c r="A25" s="54"/>
      <c r="B25" s="54"/>
      <c r="F25" s="63"/>
      <c r="G25" s="32"/>
      <c r="H25" s="32"/>
    </row>
    <row r="26" spans="1:8" x14ac:dyDescent="0.3">
      <c r="A26" s="54"/>
      <c r="B26" s="54"/>
      <c r="F26" s="63"/>
      <c r="G26" s="32"/>
      <c r="H26" s="32"/>
    </row>
    <row r="27" spans="1:8" x14ac:dyDescent="0.3">
      <c r="A27" s="54"/>
      <c r="B27" s="54"/>
      <c r="F27" s="63"/>
      <c r="G27" s="32"/>
      <c r="H27" s="32"/>
    </row>
    <row r="28" spans="1:8" x14ac:dyDescent="0.3">
      <c r="A28" s="54"/>
      <c r="B28" s="54"/>
      <c r="F28" s="63"/>
      <c r="G28" s="32"/>
      <c r="H28" s="32"/>
    </row>
    <row r="29" spans="1:8" x14ac:dyDescent="0.3">
      <c r="A29" s="54"/>
      <c r="B29" s="54"/>
      <c r="F29" s="63"/>
      <c r="G29" s="32"/>
      <c r="H29" s="32"/>
    </row>
    <row r="30" spans="1:8" x14ac:dyDescent="0.3">
      <c r="A30" s="54"/>
      <c r="B30" s="54"/>
      <c r="F30" s="63"/>
      <c r="G30" s="32"/>
      <c r="H30" s="32"/>
    </row>
    <row r="31" spans="1:8" x14ac:dyDescent="0.3">
      <c r="A31" s="62"/>
      <c r="E31" s="63"/>
      <c r="F31" s="63"/>
      <c r="G31" s="32"/>
      <c r="H31" s="32"/>
    </row>
    <row r="32" spans="1:8" x14ac:dyDescent="0.3">
      <c r="A32" s="62"/>
      <c r="E32" s="63"/>
      <c r="F32" s="63"/>
      <c r="G32" s="32"/>
      <c r="H32" s="32"/>
    </row>
    <row r="33" spans="1:8" x14ac:dyDescent="0.3">
      <c r="A33" s="62"/>
      <c r="E33" s="63"/>
      <c r="F33" s="63"/>
      <c r="G33" s="32"/>
      <c r="H33" s="32"/>
    </row>
    <row r="34" spans="1:8" x14ac:dyDescent="0.3">
      <c r="A34" s="62"/>
      <c r="E34" s="63"/>
      <c r="F34" s="63"/>
      <c r="G34" s="32"/>
      <c r="H34" s="32"/>
    </row>
    <row r="35" spans="1:8" x14ac:dyDescent="0.3">
      <c r="A35" s="62"/>
      <c r="E35" s="63"/>
      <c r="F35" s="63"/>
      <c r="G35" s="32"/>
      <c r="H35" s="32"/>
    </row>
    <row r="36" spans="1:8" x14ac:dyDescent="0.3">
      <c r="A36" s="62"/>
      <c r="E36" s="63"/>
      <c r="F36" s="63"/>
      <c r="G36" s="32"/>
      <c r="H36" s="32"/>
    </row>
    <row r="37" spans="1:8" x14ac:dyDescent="0.3">
      <c r="A37" s="62"/>
      <c r="E37" s="63"/>
      <c r="F37" s="63"/>
      <c r="G37" s="32"/>
      <c r="H37" s="32"/>
    </row>
    <row r="38" spans="1:8" x14ac:dyDescent="0.3">
      <c r="A38" s="62"/>
      <c r="E38" s="63"/>
      <c r="F38" s="63"/>
      <c r="G38" s="32"/>
      <c r="H38" s="32"/>
    </row>
    <row r="39" spans="1:8" x14ac:dyDescent="0.3">
      <c r="A39" s="62"/>
      <c r="E39" s="63"/>
      <c r="F39" s="63"/>
      <c r="G39" s="63"/>
    </row>
    <row r="40" spans="1:8" x14ac:dyDescent="0.3">
      <c r="A40" s="62"/>
      <c r="E40" s="63"/>
      <c r="F40" s="63"/>
      <c r="G40" s="63"/>
    </row>
    <row r="41" spans="1:8" x14ac:dyDescent="0.3">
      <c r="A41" s="65"/>
      <c r="E41" s="63"/>
      <c r="F41" s="66"/>
      <c r="G41" s="63"/>
    </row>
    <row r="42" spans="1:8" x14ac:dyDescent="0.3">
      <c r="A42" s="65"/>
      <c r="E42" s="63"/>
      <c r="F42" s="66"/>
      <c r="G42" s="63"/>
    </row>
    <row r="43" spans="1:8" x14ac:dyDescent="0.3">
      <c r="A43" s="65"/>
      <c r="E43" s="63"/>
      <c r="F43" s="67"/>
      <c r="G43" s="63"/>
    </row>
    <row r="44" spans="1:8" x14ac:dyDescent="0.3">
      <c r="A44" s="62"/>
      <c r="E44" s="63"/>
      <c r="F44" s="66"/>
      <c r="G44" s="63"/>
    </row>
    <row r="45" spans="1:8" x14ac:dyDescent="0.3">
      <c r="A45" s="62"/>
      <c r="E45" s="63"/>
      <c r="F45" s="66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E48" s="63"/>
      <c r="F48" s="63"/>
      <c r="G48" s="63"/>
    </row>
    <row r="49" spans="1:7" x14ac:dyDescent="0.3">
      <c r="A49" s="68"/>
      <c r="E49" s="63"/>
      <c r="F49" s="63"/>
      <c r="G49" s="63"/>
    </row>
    <row r="50" spans="1:7" x14ac:dyDescent="0.3">
      <c r="A50" s="68"/>
      <c r="C50" s="55"/>
      <c r="E50" s="63"/>
      <c r="F50" s="64"/>
      <c r="G50" s="63"/>
    </row>
    <row r="51" spans="1:7" x14ac:dyDescent="0.3">
      <c r="A51" s="68"/>
      <c r="C51" s="55"/>
      <c r="E51" s="63"/>
      <c r="F51" s="63"/>
      <c r="G51" s="63"/>
    </row>
    <row r="52" spans="1:7" x14ac:dyDescent="0.3">
      <c r="A52" s="68"/>
      <c r="C52" s="55"/>
      <c r="E52" s="63"/>
      <c r="F52" s="63"/>
      <c r="G52" s="63"/>
    </row>
    <row r="53" spans="1:7" x14ac:dyDescent="0.3">
      <c r="A53" s="62"/>
      <c r="C53" s="55"/>
      <c r="E53" s="63"/>
      <c r="F53" s="63"/>
      <c r="G53" s="63"/>
    </row>
    <row r="54" spans="1:7" x14ac:dyDescent="0.3">
      <c r="A54" s="62"/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199" spans="3:3" x14ac:dyDescent="0.3">
      <c r="C199" s="54" t="s">
        <v>30</v>
      </c>
    </row>
  </sheetData>
  <sheetProtection insertRows="0" deleteRows="0" selectLockedCells="1"/>
  <conditionalFormatting sqref="G39:G52">
    <cfRule type="containsText" dxfId="14" priority="16" operator="containsText" text="New Tag Required">
      <formula>NOT(ISERROR(SEARCH("New Tag Required",G39)))</formula>
    </cfRule>
  </conditionalFormatting>
  <conditionalFormatting sqref="D49:D98">
    <cfRule type="containsText" dxfId="13" priority="15" operator="containsText" text="Yes">
      <formula>NOT(ISERROR(SEARCH("Yes",D49)))</formula>
    </cfRule>
  </conditionalFormatting>
  <conditionalFormatting sqref="H39:H98 H199:H420">
    <cfRule type="containsText" dxfId="12" priority="14" operator="containsText" text="New Sign Required">
      <formula>NOT(ISERROR(SEARCH("New Sign Required",H39)))</formula>
    </cfRule>
  </conditionalFormatting>
  <conditionalFormatting sqref="G39:G98">
    <cfRule type="containsText" dxfId="11" priority="13" operator="containsText" text="Action Required">
      <formula>NOT(ISERROR(SEARCH("Action Required",G39)))</formula>
    </cfRule>
  </conditionalFormatting>
  <conditionalFormatting sqref="H39:H98">
    <cfRule type="containsText" dxfId="10" priority="12" operator="containsText" text="Action Required">
      <formula>NOT(ISERROR(SEARCH("Action Required",H39)))</formula>
    </cfRule>
  </conditionalFormatting>
  <conditionalFormatting sqref="D99:D198">
    <cfRule type="containsText" dxfId="9" priority="7" operator="containsText" text="Yes">
      <formula>NOT(ISERROR(SEARCH("Yes",D99)))</formula>
    </cfRule>
  </conditionalFormatting>
  <conditionalFormatting sqref="H99:H198">
    <cfRule type="containsText" dxfId="8" priority="6" operator="containsText" text="New Sign Required">
      <formula>NOT(ISERROR(SEARCH("New Sign Required",H99)))</formula>
    </cfRule>
  </conditionalFormatting>
  <conditionalFormatting sqref="G99:G198">
    <cfRule type="containsText" dxfId="7" priority="5" operator="containsText" text="Action Required">
      <formula>NOT(ISERROR(SEARCH("Action Required",G99)))</formula>
    </cfRule>
  </conditionalFormatting>
  <conditionalFormatting sqref="H99:H198">
    <cfRule type="containsText" dxfId="6" priority="4" operator="containsText" text="Action Required">
      <formula>NOT(ISERROR(SEARCH("Action Required",H99)))</formula>
    </cfRule>
  </conditionalFormatting>
  <conditionalFormatting sqref="H1:H4 H39:H1048576 G5:G38">
    <cfRule type="containsText" dxfId="5" priority="2" operator="containsText" text="Remove Old Sign">
      <formula>NOT(ISERROR(SEARCH("Remove Old Sign",G1)))</formula>
    </cfRule>
    <cfRule type="containsText" dxfId="4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3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>
        <f>([3]UKBuilding_List!A390)</f>
        <v>1200</v>
      </c>
      <c r="B390" s="3" t="str">
        <f>([3]UKBuilding_List!C390)</f>
        <v>Electric Substation #1</v>
      </c>
    </row>
    <row r="391" spans="1:2" x14ac:dyDescent="0.3">
      <c r="A391" s="2">
        <f>([3]UKBuilding_List!A391)</f>
        <v>1201</v>
      </c>
      <c r="B391" s="3" t="str">
        <f>([3]UKBuilding_List!C391)</f>
        <v>Electric Substation #3</v>
      </c>
    </row>
    <row r="392" spans="1:2" x14ac:dyDescent="0.3">
      <c r="A392" s="2" t="str">
        <f>([3]UKBuilding_List!A392)</f>
        <v>8633</v>
      </c>
      <c r="B392" s="3" t="str">
        <f>([3]UKBuilding_List!C392)</f>
        <v>UK HealthCare Good Samaritan Hospital</v>
      </c>
    </row>
    <row r="393" spans="1:2" x14ac:dyDescent="0.3">
      <c r="A393" s="2" t="str">
        <f>([3]UKBuilding_List!A393)</f>
        <v>9127</v>
      </c>
      <c r="B393" s="3" t="str">
        <f>([3]UKBuilding_List!C393)</f>
        <v>1101 S. Limestone</v>
      </c>
    </row>
    <row r="394" spans="1:2" x14ac:dyDescent="0.3">
      <c r="A394" s="2">
        <f>([3]UKBuilding_List!A394)</f>
        <v>9813</v>
      </c>
      <c r="B394" s="3" t="str">
        <f>([3]UKBuilding_List!C394)</f>
        <v>Child Development Center of the Bluegrass, Inc.</v>
      </c>
    </row>
    <row r="395" spans="1:2" x14ac:dyDescent="0.3">
      <c r="A395" s="2" t="str">
        <f>([3]UKBuilding_List!A395)</f>
        <v>9816</v>
      </c>
      <c r="B395" s="3" t="str">
        <f>([3]UKBuilding_List!C395)</f>
        <v>Royal Lexington</v>
      </c>
    </row>
    <row r="396" spans="1:2" x14ac:dyDescent="0.3">
      <c r="A396" s="2" t="str">
        <f>([3]UKBuilding_List!A396)</f>
        <v>9853</v>
      </c>
      <c r="B396" s="3" t="str">
        <f>([3]UKBuilding_List!C396)</f>
        <v>Shriners Hospitals for Children Medical Center - Lexington</v>
      </c>
    </row>
    <row r="397" spans="1:2" x14ac:dyDescent="0.3">
      <c r="A397" s="2" t="str">
        <f>([3]UKBuilding_List!A397)</f>
        <v>9854</v>
      </c>
      <c r="B397" s="3" t="str">
        <f>([3]UKBuilding_List!C397)</f>
        <v>Anthropology Research Building</v>
      </c>
    </row>
    <row r="398" spans="1:2" x14ac:dyDescent="0.3">
      <c r="A398" s="2" t="str">
        <f>([3]UKBuilding_List!A398)</f>
        <v>9925</v>
      </c>
      <c r="B398" s="3" t="str">
        <f>([3]UKBuilding_List!C398)</f>
        <v>Alpha Phi Sorority</v>
      </c>
    </row>
    <row r="399" spans="1:2" x14ac:dyDescent="0.3">
      <c r="A399" s="2" t="str">
        <f>([3]UKBuilding_List!A399)</f>
        <v>9983</v>
      </c>
      <c r="B399" s="3" t="str">
        <f>([3]UKBuilding_List!C399)</f>
        <v>College of Medicine Building</v>
      </c>
    </row>
    <row r="400" spans="1:2" x14ac:dyDescent="0.3">
      <c r="A400" s="2" t="str">
        <f>([3]UKBuilding_List!A400)</f>
        <v xml:space="preserve"> </v>
      </c>
      <c r="B400" s="3" t="str">
        <f>([3]UKBuilding_List!C400)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>
        <f>([3]UKBuilding_List!A429)</f>
        <v>0</v>
      </c>
      <c r="B429" s="3">
        <f>([3]UKBuilding_List!C429)</f>
        <v>0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2015-07-13T14:56:24Z</dcterms:modified>
</cp:coreProperties>
</file>