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<sst xmlns="http://schemas.openxmlformats.org/spreadsheetml/2006/main" count="223" uniqueCount="127">
  <si>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</si>
  <si>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</si>
  <si>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</si>
  <si>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</si>
  <si>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</si>
  <si>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</si>
  <si>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</si>
  <si>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</si>
  <si>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</si>
  <si>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</si>
  <si>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</si>
  <si>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</si>
  <si>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</si>
  <si>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</si>
  <si>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</si>
  <si>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</si>
  <si>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</si>
  <si>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</si>
  <si>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</si>
  <si>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</si>
  <si>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</si>
  <si>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</si>
  <si>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</si>
  <si>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</si>
  <si>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</si>
  <si>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</si>
  <si>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</si>
  <si>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</si>
  <si>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</si>
  <si>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</si>
  <si>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</si>
  <si>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</si>
  <si>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</si>
  <si>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</si>
  <si>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</si>
  <si>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</si>
  <si>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</si>
  <si>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</si>
  <si>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</si>
  <si>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</si>
  <si>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</si>
  <si>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</si>
  <si>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</si>
  <si>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</si>
  <si>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</si>
  <si>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</si>
  <si>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</si>
  <si>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</si>
  <si>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</si>
  <si>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</si>
  <si>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</si>
  <si>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</si>
  <si>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</si>
  <si>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</si>
  <si>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</si>
  <si>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</si>
  <si>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</si>
  <si>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</si>
  <si>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</si>
  <si>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</si>
  <si>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</si>
  <si>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</si>
  <si>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</si>
  <si>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</si>
  <si>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</si>
  <si>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</si>
  <si>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</si>
  <si>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</si>
  <si>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</si>
  <si>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</si>
  <si>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</si>
  <si>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</si>
  <si>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</si>
  <si>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</si>
  <si>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</si>
  <si>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</si>
  <si>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0297</t>
  </si>
  <si>
    <t>01</t>
  </si>
  <si>
    <t>M122</t>
  </si>
  <si>
    <t>D104C</t>
  </si>
  <si>
    <t>LX-0297-01-D0104C</t>
  </si>
  <si>
    <t>DENTAL - Room D0104C</t>
  </si>
  <si>
    <t>Dental Science Building</t>
  </si>
  <si>
    <t>LX-0297-01-M0122</t>
  </si>
  <si>
    <t>DENTAL - Room M0122</t>
  </si>
  <si>
    <t>Removed casework</t>
  </si>
  <si>
    <t>MN244</t>
  </si>
  <si>
    <t>02</t>
  </si>
  <si>
    <t>MN244A</t>
  </si>
  <si>
    <t>MN244B</t>
  </si>
  <si>
    <t>MN246</t>
  </si>
  <si>
    <t>MN248</t>
  </si>
  <si>
    <t>MN248B</t>
  </si>
  <si>
    <t>MN248C</t>
  </si>
  <si>
    <t>MN248D</t>
  </si>
  <si>
    <t>MN248E</t>
  </si>
  <si>
    <t>MN248F</t>
  </si>
  <si>
    <t>MN248G</t>
  </si>
  <si>
    <t>2 projects</t>
  </si>
  <si>
    <t>part of shaft space</t>
  </si>
  <si>
    <t>LX-0297-02-MN0248</t>
  </si>
  <si>
    <t>DENTAL - Room MN0248</t>
  </si>
  <si>
    <t>LX-0297-02-MN0248B</t>
  </si>
  <si>
    <t>DENTAL - Room MN0248B</t>
  </si>
  <si>
    <t>LX-0297-02-MN0248C</t>
  </si>
  <si>
    <t>DENTAL - Room MN0248C</t>
  </si>
  <si>
    <t>LX-0297-02-MN0248D</t>
  </si>
  <si>
    <t>DENTAL - Room MN0248D</t>
  </si>
  <si>
    <t>LX-0297-02-MN0248E</t>
  </si>
  <si>
    <t>DENTAL - Room MN0248E</t>
  </si>
  <si>
    <t>LX-0297-02-MN0248F</t>
  </si>
  <si>
    <t>DENTAL - Room MN0248F</t>
  </si>
  <si>
    <t>LX-0297-02-MN0248G</t>
  </si>
  <si>
    <t>DENTAL - Room MN0248G</t>
  </si>
  <si>
    <t>LX-0297-02-MN0244</t>
  </si>
  <si>
    <t>DENTAL - Room MN0244</t>
  </si>
  <si>
    <t>LX-0297-02-MN0244A</t>
  </si>
  <si>
    <t>DENTAL - Room MN0244A</t>
  </si>
  <si>
    <t>LX-0297-02-MN0244B</t>
  </si>
  <si>
    <t>DENTAL - Room MN0244B</t>
  </si>
  <si>
    <t>LX-0297-02-MN0246</t>
  </si>
  <si>
    <t>DENTAL - Room MN0246</t>
  </si>
  <si>
    <t>now room MN0248E</t>
  </si>
  <si>
    <t>now room MN0248</t>
  </si>
  <si>
    <t>now room MN0248 suite</t>
  </si>
  <si>
    <t>now room MN0248F</t>
  </si>
  <si>
    <t>M0200CN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</si>
</sst>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0" borderId="0" xfId="0" applyNumberFormat="1" applyFill="1"/>
    <xf numFmtId="0" fontId="24" fillId="0" borderId="0" xfId="43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4" fillId="0" borderId="0" xfId="42" applyFont="1" applyAlignment="1" applyProtection="1">
      <protection locked="0"/>
    </xf>
    <xf numFmtId="0" fontId="24" fillId="0" borderId="0" xfId="42" applyFont="1" applyAlignment="1" applyProtection="1">
      <alignment horizontal="left"/>
      <protection locked="0"/>
    </xf>
    <xf numFmtId="0" fontId="24" fillId="0" borderId="0" xfId="43" applyFont="1" applyAlignment="1" applyProtection="1">
      <protection locked="0"/>
    </xf>
    <xf numFmtId="0" fontId="20" fillId="0" borderId="0" xfId="0" applyFont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0711</v>
          </cell>
          <cell r="B352">
            <v>711</v>
          </cell>
          <cell r="C352" t="str">
            <v>Orange Lot Bus Shelter</v>
          </cell>
          <cell r="D352" t="str">
            <v>Orange Lot Bus Shelter</v>
          </cell>
        </row>
        <row r="353">
          <cell r="A353" t="str">
            <v>0712</v>
          </cell>
          <cell r="B353">
            <v>712</v>
          </cell>
          <cell r="C353" t="str">
            <v>430 Transylvania Park</v>
          </cell>
          <cell r="D353" t="str">
            <v>430 Transylvania Park</v>
          </cell>
        </row>
        <row r="354">
          <cell r="A354" t="str">
            <v>0713</v>
          </cell>
          <cell r="B354">
            <v>713</v>
          </cell>
          <cell r="C354" t="str">
            <v>463 Rose Ln</v>
          </cell>
          <cell r="D354" t="str">
            <v>463 Rose Ln</v>
          </cell>
        </row>
        <row r="355">
          <cell r="A355" t="str">
            <v>0715</v>
          </cell>
          <cell r="B355">
            <v>715</v>
          </cell>
          <cell r="C355" t="str">
            <v>600 S Broadway</v>
          </cell>
          <cell r="D355" t="str">
            <v>600 S Broadway</v>
          </cell>
        </row>
        <row r="356">
          <cell r="A356" t="str">
            <v>0716</v>
          </cell>
          <cell r="B356">
            <v>716</v>
          </cell>
          <cell r="C356" t="str">
            <v>225 Transcript Ave</v>
          </cell>
          <cell r="D356" t="str">
            <v>225 Transcript Ave</v>
          </cell>
        </row>
        <row r="357">
          <cell r="A357" t="str">
            <v>0717</v>
          </cell>
          <cell r="B357">
            <v>717</v>
          </cell>
          <cell r="C357" t="str">
            <v>156 Leader Ave</v>
          </cell>
          <cell r="D357" t="str">
            <v>156 Leader Ave</v>
          </cell>
        </row>
        <row r="358">
          <cell r="A358" t="str">
            <v>0718</v>
          </cell>
          <cell r="B358">
            <v>718</v>
          </cell>
          <cell r="C358" t="str">
            <v>125 State St</v>
          </cell>
          <cell r="D358" t="str">
            <v>125 State St</v>
          </cell>
        </row>
        <row r="359">
          <cell r="A359">
            <v>1200</v>
          </cell>
          <cell r="B359">
            <v>1200</v>
          </cell>
          <cell r="C359" t="str">
            <v>Electric Substation #1</v>
          </cell>
          <cell r="D359" t="str">
            <v>Electric Substation #1</v>
          </cell>
        </row>
        <row r="360">
          <cell r="A360">
            <v>1201</v>
          </cell>
          <cell r="B360">
            <v>1201</v>
          </cell>
          <cell r="C360" t="str">
            <v>Electric Substation #3</v>
          </cell>
          <cell r="D360" t="str">
            <v>Electric Substation #3</v>
          </cell>
        </row>
        <row r="361">
          <cell r="A361">
            <v>2100</v>
          </cell>
          <cell r="B361">
            <v>2100</v>
          </cell>
          <cell r="C361" t="str">
            <v>Alpha Chi Omega Sorority</v>
          </cell>
          <cell r="D361" t="str">
            <v>Alpha Chi Omega Sorority</v>
          </cell>
        </row>
        <row r="362">
          <cell r="A362">
            <v>2101</v>
          </cell>
          <cell r="B362">
            <v>2101</v>
          </cell>
          <cell r="C362" t="str">
            <v>Beta Theta Pi Fraternity</v>
          </cell>
          <cell r="D362" t="str">
            <v>Beta Theta Pi Fraternity</v>
          </cell>
        </row>
        <row r="363">
          <cell r="A363">
            <v>2102</v>
          </cell>
          <cell r="B363">
            <v>2102</v>
          </cell>
          <cell r="C363" t="str">
            <v>New Kappa Alpha Theta Sorority</v>
          </cell>
          <cell r="D363" t="str">
            <v>New Kappa Alpha Theta Sorority</v>
          </cell>
        </row>
        <row r="364">
          <cell r="A364">
            <v>2103</v>
          </cell>
          <cell r="B364">
            <v>2103</v>
          </cell>
          <cell r="C364" t="str">
            <v>Phi Kappa Tau</v>
          </cell>
          <cell r="D364" t="str">
            <v>Phi Kappa Tau Fraternity</v>
          </cell>
        </row>
        <row r="365">
          <cell r="A365" t="str">
            <v>8633</v>
          </cell>
          <cell r="B365">
            <v>8633</v>
          </cell>
          <cell r="C365" t="str">
            <v>UK HealthCare Good Samaritan Hospital</v>
          </cell>
          <cell r="D365" t="str">
            <v>UK HealthCare Good Samaritan Hospital</v>
          </cell>
        </row>
        <row r="366">
          <cell r="A366" t="str">
            <v>9127</v>
          </cell>
          <cell r="B366">
            <v>9127</v>
          </cell>
          <cell r="C366" t="str">
            <v>1101 S. Limestone</v>
          </cell>
          <cell r="D366" t="str">
            <v>1101 S. Limestone</v>
          </cell>
        </row>
        <row r="367">
          <cell r="A367" t="str">
            <v>9777</v>
          </cell>
          <cell r="B367">
            <v>9777</v>
          </cell>
          <cell r="C367" t="str">
            <v>114 Conn Terrace</v>
          </cell>
          <cell r="D367" t="str">
            <v>114 Conn Terrace</v>
          </cell>
        </row>
        <row r="368">
          <cell r="A368">
            <v>9813</v>
          </cell>
          <cell r="B368">
            <v>9813</v>
          </cell>
          <cell r="C368" t="str">
            <v>Child Development Center of the Bluegrass, Inc.</v>
          </cell>
          <cell r="D368" t="str">
            <v>Child Development Center of the Bluegrass, Inc.</v>
          </cell>
        </row>
        <row r="369">
          <cell r="A369" t="str">
            <v>9853</v>
          </cell>
          <cell r="B369">
            <v>9853</v>
          </cell>
          <cell r="C369" t="str">
            <v>Shriners Hospitals for Children Medical Center - Lexington</v>
          </cell>
          <cell r="D369" t="str">
            <v>Shriners Hospitals for Children Medical Center</v>
          </cell>
        </row>
        <row r="370">
          <cell r="A370" t="str">
            <v>9854</v>
          </cell>
          <cell r="B370">
            <v>9854</v>
          </cell>
          <cell r="C370" t="str">
            <v>Anthropology Research Building</v>
          </cell>
          <cell r="D370" t="str">
            <v>Anthropology Research Building</v>
          </cell>
        </row>
        <row r="371">
          <cell r="A371" t="str">
            <v>9861</v>
          </cell>
          <cell r="B371">
            <v>9861</v>
          </cell>
          <cell r="C371" t="str">
            <v>845 Angliana Ave</v>
          </cell>
          <cell r="D371" t="str">
            <v>845 Angliana Ave</v>
          </cell>
        </row>
        <row r="372">
          <cell r="A372" t="str">
            <v>9873</v>
          </cell>
          <cell r="B372">
            <v>9873</v>
          </cell>
          <cell r="C372" t="str">
            <v>UKHC Midwife Clinic</v>
          </cell>
          <cell r="D372" t="str">
            <v>UKHC Midwife Clinic</v>
          </cell>
        </row>
        <row r="373">
          <cell r="A373" t="str">
            <v>9875</v>
          </cell>
          <cell r="B373" t="str">
            <v>9875</v>
          </cell>
          <cell r="C373" t="str">
            <v>Vaughan Warehouse and Office</v>
          </cell>
          <cell r="D373" t="str">
            <v>Vaughan Warehouse and Office</v>
          </cell>
        </row>
        <row r="374">
          <cell r="A374" t="str">
            <v>9876</v>
          </cell>
          <cell r="B374" t="str">
            <v>9876</v>
          </cell>
          <cell r="C374" t="str">
            <v>Vaughan Warehouse #1</v>
          </cell>
          <cell r="D374" t="str">
            <v>Vaughan Warehouse #1</v>
          </cell>
        </row>
        <row r="375">
          <cell r="A375" t="str">
            <v>9877</v>
          </cell>
          <cell r="B375" t="str">
            <v>9877</v>
          </cell>
          <cell r="C375" t="str">
            <v>Vaughan Warehouse #2</v>
          </cell>
          <cell r="D375" t="str">
            <v>Vaughan Warehouse #2</v>
          </cell>
        </row>
        <row r="376">
          <cell r="A376" t="str">
            <v>9878</v>
          </cell>
          <cell r="B376" t="str">
            <v>9878</v>
          </cell>
          <cell r="C376" t="str">
            <v>Vaughan Warehouse #7</v>
          </cell>
          <cell r="D376" t="str">
            <v>Vaughan Warehouse #7</v>
          </cell>
        </row>
        <row r="377">
          <cell r="A377" t="str">
            <v>9879</v>
          </cell>
        </row>
        <row r="378">
          <cell r="A378" t="str">
            <v>9881</v>
          </cell>
        </row>
        <row r="379">
          <cell r="A379" t="str">
            <v>9882</v>
          </cell>
        </row>
        <row r="380">
          <cell r="A380" t="str">
            <v>9925</v>
          </cell>
        </row>
        <row r="381">
          <cell r="A381" t="str">
            <v>9983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B1" sqref="B1:C1"/>
    </sheetView>
  </sheetViews>
  <sheetFormatPr defaultColWidth="9.140625" defaultRowHeight="15.75" x14ac:dyDescent="0.25"/>
  <cols>
    <col min="1" max="1" width="10.7109375" style="42" customWidth="1"/>
    <col min="2" max="2" width="10.7109375" style="15" customWidth="1"/>
    <col min="3" max="3" width="21.140625" style="13" bestFit="1" customWidth="1"/>
    <col min="4" max="6" width="10.7109375" style="11" customWidth="1"/>
    <col min="7" max="7" width="19" style="11" customWidth="1"/>
    <col min="8" max="8" width="23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3" customFormat="1" ht="78.75" x14ac:dyDescent="0.25">
      <c r="A1" s="36" t="s">
        <v>7</v>
      </c>
      <c r="B1" s="85" t="s">
        <v>76</v>
      </c>
      <c r="C1" s="85"/>
      <c r="D1" s="54"/>
      <c r="E1" s="54"/>
      <c r="F1" s="50" t="s">
        <v>10</v>
      </c>
      <c r="G1" s="66">
        <v>43605</v>
      </c>
      <c r="H1" s="54"/>
      <c r="I1" s="54"/>
      <c r="J1" s="48" t="s">
        <v>33</v>
      </c>
      <c r="K1" s="48" t="s">
        <v>34</v>
      </c>
      <c r="L1" s="49"/>
      <c r="M1" s="49"/>
      <c r="N1" s="49"/>
      <c r="O1" s="56" t="s">
        <v>35</v>
      </c>
      <c r="P1" s="57" t="s">
        <v>47</v>
      </c>
    </row>
    <row r="2" spans="1:17" s="53" customFormat="1" ht="32.25" thickBot="1" x14ac:dyDescent="0.3">
      <c r="A2" s="36" t="s">
        <v>8</v>
      </c>
      <c r="B2" s="86" t="s">
        <v>82</v>
      </c>
      <c r="C2" s="86"/>
      <c r="D2" s="54"/>
      <c r="E2" s="54"/>
      <c r="F2" s="50" t="s">
        <v>12</v>
      </c>
      <c r="G2" s="67" t="s">
        <v>73</v>
      </c>
      <c r="H2" s="54"/>
      <c r="I2" s="54"/>
      <c r="J2" s="51">
        <f>G29-J29</f>
        <v>7</v>
      </c>
      <c r="K2" s="51">
        <f>H29-M29</f>
        <v>7</v>
      </c>
      <c r="L2" s="52"/>
      <c r="M2" s="52"/>
      <c r="N2" s="52"/>
      <c r="O2" s="58"/>
      <c r="P2" s="59"/>
    </row>
    <row r="3" spans="1:17" s="53" customFormat="1" x14ac:dyDescent="0.25">
      <c r="A3" s="55"/>
      <c r="B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7" s="53" customFormat="1" x14ac:dyDescent="0.25">
      <c r="A4" s="55" t="s">
        <v>98</v>
      </c>
      <c r="B4" s="55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7" s="65" customFormat="1" ht="30.75" thickBot="1" x14ac:dyDescent="0.3">
      <c r="A5" s="63" t="s">
        <v>19</v>
      </c>
      <c r="B5" s="64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24" customFormat="1" ht="15" customHeight="1" thickTop="1" x14ac:dyDescent="0.25">
      <c r="A6" s="83" t="s">
        <v>78</v>
      </c>
      <c r="B6" s="60" t="s">
        <v>77</v>
      </c>
      <c r="C6" s="11" t="s">
        <v>71</v>
      </c>
      <c r="D6" s="68" t="s">
        <v>5</v>
      </c>
      <c r="E6" s="11">
        <v>907</v>
      </c>
      <c r="F6" s="11">
        <v>902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84" t="s">
        <v>79</v>
      </c>
      <c r="B7" s="60" t="s">
        <v>77</v>
      </c>
      <c r="C7" s="11" t="s">
        <v>71</v>
      </c>
      <c r="D7" s="69" t="s">
        <v>5</v>
      </c>
      <c r="E7" s="25">
        <v>307</v>
      </c>
      <c r="F7" s="25">
        <v>313</v>
      </c>
      <c r="G7" s="11" t="s">
        <v>2</v>
      </c>
      <c r="H7" s="11" t="s">
        <v>2</v>
      </c>
      <c r="I7" s="25"/>
      <c r="J7" s="31"/>
      <c r="K7" s="32"/>
      <c r="L7" s="30"/>
      <c r="M7" s="31"/>
      <c r="N7" s="32"/>
      <c r="O7" s="31"/>
    </row>
    <row r="8" spans="1:17" s="24" customFormat="1" ht="15" customHeight="1" x14ac:dyDescent="0.25">
      <c r="A8" s="79" t="s">
        <v>86</v>
      </c>
      <c r="B8" s="60" t="s">
        <v>87</v>
      </c>
      <c r="C8" s="11" t="s">
        <v>51</v>
      </c>
      <c r="D8" s="68" t="s">
        <v>5</v>
      </c>
      <c r="E8" s="11">
        <v>155</v>
      </c>
      <c r="F8" s="25">
        <v>0</v>
      </c>
      <c r="G8" s="11" t="s">
        <v>2</v>
      </c>
      <c r="H8" s="11" t="s">
        <v>2</v>
      </c>
      <c r="I8" s="25"/>
      <c r="J8" s="31"/>
      <c r="K8" s="32"/>
      <c r="L8" s="30"/>
      <c r="M8" s="31"/>
      <c r="N8" s="32"/>
      <c r="O8" s="31"/>
    </row>
    <row r="9" spans="1:17" s="24" customFormat="1" x14ac:dyDescent="0.25">
      <c r="A9" s="80" t="s">
        <v>88</v>
      </c>
      <c r="B9" s="60" t="s">
        <v>87</v>
      </c>
      <c r="C9" s="11" t="s">
        <v>51</v>
      </c>
      <c r="D9" s="68" t="s">
        <v>5</v>
      </c>
      <c r="E9" s="25">
        <v>75</v>
      </c>
      <c r="F9" s="25">
        <v>0</v>
      </c>
      <c r="G9" s="11" t="s">
        <v>2</v>
      </c>
      <c r="H9" s="11" t="s">
        <v>2</v>
      </c>
      <c r="I9" s="25"/>
      <c r="J9" s="31"/>
      <c r="K9" s="32"/>
      <c r="L9" s="30"/>
      <c r="M9" s="31"/>
      <c r="N9" s="32"/>
      <c r="O9" s="31"/>
    </row>
    <row r="10" spans="1:17" s="24" customFormat="1" x14ac:dyDescent="0.25">
      <c r="A10" s="80" t="s">
        <v>89</v>
      </c>
      <c r="B10" s="60" t="s">
        <v>87</v>
      </c>
      <c r="C10" s="11" t="s">
        <v>51</v>
      </c>
      <c r="D10" s="69" t="s">
        <v>5</v>
      </c>
      <c r="E10" s="25">
        <v>81</v>
      </c>
      <c r="F10" s="25">
        <v>0</v>
      </c>
      <c r="G10" s="11" t="s">
        <v>2</v>
      </c>
      <c r="H10" s="11" t="s">
        <v>2</v>
      </c>
      <c r="J10" s="31"/>
      <c r="K10" s="32"/>
      <c r="L10" s="33"/>
      <c r="M10" s="31"/>
      <c r="N10" s="32"/>
      <c r="O10" s="31"/>
    </row>
    <row r="11" spans="1:17" s="24" customFormat="1" x14ac:dyDescent="0.25">
      <c r="A11" s="81" t="s">
        <v>90</v>
      </c>
      <c r="B11" s="30" t="s">
        <v>87</v>
      </c>
      <c r="C11" s="11" t="s">
        <v>51</v>
      </c>
      <c r="D11" s="68" t="s">
        <v>5</v>
      </c>
      <c r="E11" s="25">
        <v>306</v>
      </c>
      <c r="F11" s="25">
        <v>0</v>
      </c>
      <c r="G11" s="11" t="s">
        <v>2</v>
      </c>
      <c r="H11" s="11" t="s">
        <v>2</v>
      </c>
      <c r="I11" s="25"/>
      <c r="J11" s="31"/>
      <c r="K11" s="34"/>
      <c r="L11" s="25"/>
      <c r="M11" s="31"/>
      <c r="N11" s="34"/>
      <c r="O11" s="25"/>
    </row>
    <row r="12" spans="1:17" s="24" customFormat="1" ht="15" customHeight="1" x14ac:dyDescent="0.25">
      <c r="A12" s="82" t="s">
        <v>91</v>
      </c>
      <c r="B12" s="30" t="s">
        <v>87</v>
      </c>
      <c r="C12" s="11" t="s">
        <v>49</v>
      </c>
      <c r="D12" s="68" t="s">
        <v>5</v>
      </c>
      <c r="E12" s="25">
        <v>299</v>
      </c>
      <c r="F12" s="25">
        <v>410</v>
      </c>
      <c r="G12" s="11" t="s">
        <v>3</v>
      </c>
      <c r="H12" s="11" t="s">
        <v>18</v>
      </c>
      <c r="I12" s="25"/>
      <c r="J12" s="31"/>
      <c r="K12" s="34"/>
      <c r="L12" s="25"/>
      <c r="M12" s="31"/>
      <c r="N12" s="34"/>
      <c r="O12" s="25"/>
    </row>
    <row r="13" spans="1:17" s="24" customFormat="1" ht="15" customHeight="1" x14ac:dyDescent="0.25">
      <c r="A13" s="82" t="s">
        <v>92</v>
      </c>
      <c r="B13" s="30" t="s">
        <v>87</v>
      </c>
      <c r="C13" s="11" t="s">
        <v>24</v>
      </c>
      <c r="D13" s="69" t="s">
        <v>5</v>
      </c>
      <c r="E13" s="25">
        <v>0</v>
      </c>
      <c r="F13" s="25">
        <v>93</v>
      </c>
      <c r="G13" s="11" t="s">
        <v>3</v>
      </c>
      <c r="H13" s="11" t="s">
        <v>18</v>
      </c>
      <c r="I13" s="25"/>
      <c r="J13" s="31"/>
      <c r="K13" s="34"/>
      <c r="L13" s="25"/>
      <c r="M13" s="31"/>
      <c r="N13" s="34"/>
      <c r="O13" s="25"/>
    </row>
    <row r="14" spans="1:17" s="24" customFormat="1" ht="15" customHeight="1" x14ac:dyDescent="0.25">
      <c r="A14" s="82" t="s">
        <v>93</v>
      </c>
      <c r="B14" s="30" t="s">
        <v>87</v>
      </c>
      <c r="C14" s="11" t="s">
        <v>24</v>
      </c>
      <c r="D14" s="68" t="s">
        <v>5</v>
      </c>
      <c r="E14" s="25">
        <v>0</v>
      </c>
      <c r="F14" s="25">
        <v>94</v>
      </c>
      <c r="G14" s="11" t="s">
        <v>3</v>
      </c>
      <c r="H14" s="11" t="s">
        <v>18</v>
      </c>
      <c r="I14" s="25"/>
      <c r="J14" s="31"/>
      <c r="K14" s="34"/>
      <c r="L14" s="25"/>
      <c r="N14" s="34"/>
      <c r="O14" s="25"/>
    </row>
    <row r="15" spans="1:17" s="24" customFormat="1" ht="15" customHeight="1" x14ac:dyDescent="0.25">
      <c r="A15" s="82" t="s">
        <v>94</v>
      </c>
      <c r="B15" s="30" t="s">
        <v>87</v>
      </c>
      <c r="C15" s="11" t="s">
        <v>49</v>
      </c>
      <c r="D15" s="68" t="s">
        <v>5</v>
      </c>
      <c r="E15" s="25">
        <v>81</v>
      </c>
      <c r="F15" s="25">
        <v>93</v>
      </c>
      <c r="G15" s="11" t="s">
        <v>3</v>
      </c>
      <c r="H15" s="11" t="s">
        <v>18</v>
      </c>
      <c r="I15" s="25"/>
      <c r="J15" s="31"/>
      <c r="K15" s="34"/>
      <c r="L15" s="25"/>
      <c r="M15" s="31"/>
      <c r="N15" s="34"/>
      <c r="O15" s="25"/>
    </row>
    <row r="16" spans="1:17" s="24" customFormat="1" ht="15" customHeight="1" x14ac:dyDescent="0.25">
      <c r="A16" s="82" t="s">
        <v>95</v>
      </c>
      <c r="B16" s="30" t="s">
        <v>87</v>
      </c>
      <c r="C16" s="11" t="s">
        <v>24</v>
      </c>
      <c r="D16" s="69" t="s">
        <v>5</v>
      </c>
      <c r="E16" s="25">
        <v>0</v>
      </c>
      <c r="F16" s="25">
        <v>122</v>
      </c>
      <c r="G16" s="11" t="s">
        <v>3</v>
      </c>
      <c r="H16" s="11" t="s">
        <v>18</v>
      </c>
      <c r="I16" s="25"/>
      <c r="J16" s="31"/>
      <c r="K16" s="34"/>
      <c r="L16" s="25"/>
      <c r="M16" s="31"/>
      <c r="N16" s="35"/>
    </row>
    <row r="17" spans="1:14" ht="15" customHeight="1" x14ac:dyDescent="0.25">
      <c r="A17" s="82" t="s">
        <v>96</v>
      </c>
      <c r="B17" s="30" t="s">
        <v>87</v>
      </c>
      <c r="C17" s="11" t="s">
        <v>24</v>
      </c>
      <c r="D17" s="68" t="s">
        <v>5</v>
      </c>
      <c r="E17" s="70">
        <v>0</v>
      </c>
      <c r="F17" s="70">
        <v>91</v>
      </c>
      <c r="G17" s="11" t="s">
        <v>3</v>
      </c>
      <c r="H17" s="11" t="s">
        <v>18</v>
      </c>
      <c r="I17" s="25"/>
      <c r="J17" s="31"/>
      <c r="K17" s="34"/>
      <c r="L17" s="25"/>
      <c r="M17" s="31"/>
      <c r="N17" s="19"/>
    </row>
    <row r="18" spans="1:14" ht="15" customHeight="1" x14ac:dyDescent="0.25">
      <c r="A18" s="82" t="s">
        <v>97</v>
      </c>
      <c r="B18" s="30" t="s">
        <v>87</v>
      </c>
      <c r="C18" s="11" t="s">
        <v>24</v>
      </c>
      <c r="D18" s="69" t="s">
        <v>5</v>
      </c>
      <c r="E18" s="25">
        <v>0</v>
      </c>
      <c r="F18" s="25">
        <v>81</v>
      </c>
      <c r="G18" s="11" t="s">
        <v>3</v>
      </c>
      <c r="H18" s="11" t="s">
        <v>18</v>
      </c>
      <c r="I18" s="25" t="s">
        <v>99</v>
      </c>
      <c r="J18" s="31"/>
      <c r="K18" s="34"/>
      <c r="L18" s="25"/>
      <c r="M18" s="31"/>
      <c r="N18" s="19"/>
    </row>
    <row r="19" spans="1:14" ht="30" x14ac:dyDescent="0.25">
      <c r="A19" s="82" t="s">
        <v>126</v>
      </c>
      <c r="B19" s="30" t="s">
        <v>87</v>
      </c>
      <c r="C19" s="11" t="s">
        <v>50</v>
      </c>
      <c r="D19" s="69" t="s">
        <v>5</v>
      </c>
      <c r="E19" s="25">
        <v>0</v>
      </c>
      <c r="F19" s="25">
        <v>533</v>
      </c>
      <c r="G19" s="25"/>
      <c r="I19" s="25"/>
      <c r="J19" s="31"/>
      <c r="K19" s="35"/>
      <c r="L19" s="24"/>
      <c r="M19" s="31"/>
      <c r="N19" s="19"/>
    </row>
    <row r="20" spans="1:14" x14ac:dyDescent="0.25">
      <c r="A20" s="45"/>
      <c r="B20" s="30"/>
      <c r="C20" s="25"/>
      <c r="D20" s="69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4"/>
      <c r="B21" s="30"/>
      <c r="C21" s="25"/>
      <c r="D21" s="69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4"/>
      <c r="B22" s="30"/>
      <c r="C22" s="25"/>
      <c r="D22" s="69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4"/>
      <c r="B23" s="30"/>
      <c r="C23" s="25"/>
      <c r="D23" s="69"/>
      <c r="E23" s="25"/>
      <c r="F23" s="25"/>
      <c r="G23" s="25"/>
      <c r="H23" s="25"/>
      <c r="I23" s="25"/>
      <c r="K23" s="19"/>
    </row>
    <row r="24" spans="1:14" x14ac:dyDescent="0.25">
      <c r="A24" s="44"/>
      <c r="B24" s="30"/>
      <c r="C24" s="25"/>
      <c r="D24" s="69"/>
      <c r="E24" s="25"/>
      <c r="F24" s="25"/>
      <c r="G24" s="25"/>
      <c r="H24" s="25"/>
      <c r="I24" s="25"/>
    </row>
    <row r="25" spans="1:14" x14ac:dyDescent="0.25">
      <c r="A25" s="44"/>
      <c r="B25" s="30"/>
      <c r="C25" s="25"/>
      <c r="D25" s="69"/>
      <c r="E25" s="25"/>
      <c r="F25" s="25"/>
      <c r="G25" s="25"/>
      <c r="H25" s="25"/>
      <c r="I25" s="25"/>
    </row>
    <row r="26" spans="1:14" x14ac:dyDescent="0.25">
      <c r="A26" s="44"/>
      <c r="B26" s="30"/>
      <c r="C26" s="25"/>
      <c r="D26" s="69"/>
      <c r="E26" s="25"/>
      <c r="F26" s="25"/>
      <c r="G26" s="25"/>
      <c r="H26" s="25"/>
      <c r="I26" s="25"/>
    </row>
    <row r="27" spans="1:14" ht="16.5" thickBot="1" x14ac:dyDescent="0.3">
      <c r="A27" s="43"/>
      <c r="C27" s="11"/>
    </row>
    <row r="28" spans="1:14" ht="30" customHeight="1" x14ac:dyDescent="0.25">
      <c r="A28" s="43"/>
      <c r="C28" s="11"/>
      <c r="G28" s="71" t="s">
        <v>45</v>
      </c>
      <c r="H28" s="72" t="s">
        <v>46</v>
      </c>
      <c r="J28" s="38" t="s">
        <v>40</v>
      </c>
      <c r="K28" s="10"/>
      <c r="L28" s="10"/>
      <c r="M28" s="38" t="s">
        <v>41</v>
      </c>
    </row>
    <row r="29" spans="1:14" ht="16.5" thickBot="1" x14ac:dyDescent="0.3">
      <c r="A29" s="43"/>
      <c r="C29" s="11"/>
      <c r="G29" s="73">
        <f>COUNTIF(G8:G28,"New Tag Required")</f>
        <v>7</v>
      </c>
      <c r="H29" s="74">
        <f>COUNTIF(H8:H28,"New Sign Required")</f>
        <v>7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6"/>
      <c r="C30" s="11"/>
      <c r="F30" s="75"/>
    </row>
    <row r="31" spans="1:14" x14ac:dyDescent="0.25">
      <c r="A31" s="46"/>
      <c r="C31" s="11"/>
      <c r="F31" s="75"/>
    </row>
    <row r="32" spans="1:14" x14ac:dyDescent="0.25">
      <c r="A32" s="46"/>
      <c r="C32" s="11"/>
      <c r="F32" s="76"/>
    </row>
    <row r="33" spans="1:6" x14ac:dyDescent="0.25">
      <c r="A33" s="43"/>
      <c r="C33" s="11"/>
      <c r="F33" s="75"/>
    </row>
    <row r="34" spans="1:6" x14ac:dyDescent="0.25">
      <c r="A34" s="43"/>
      <c r="C34" s="11"/>
      <c r="F34" s="75"/>
    </row>
    <row r="35" spans="1:6" x14ac:dyDescent="0.25">
      <c r="A35" s="47"/>
      <c r="C35" s="11"/>
    </row>
    <row r="36" spans="1:6" x14ac:dyDescent="0.25">
      <c r="A36" s="47"/>
      <c r="C36" s="11"/>
    </row>
    <row r="37" spans="1:6" x14ac:dyDescent="0.25">
      <c r="A37" s="47"/>
      <c r="C37" s="11"/>
    </row>
    <row r="38" spans="1:6" x14ac:dyDescent="0.25">
      <c r="A38" s="47"/>
      <c r="C38" s="11"/>
    </row>
    <row r="39" spans="1:6" x14ac:dyDescent="0.25">
      <c r="A39" s="47"/>
      <c r="C39" s="11"/>
      <c r="F39" s="77"/>
    </row>
    <row r="40" spans="1:6" x14ac:dyDescent="0.25">
      <c r="A40" s="47"/>
      <c r="C40" s="11"/>
    </row>
    <row r="41" spans="1:6" x14ac:dyDescent="0.25">
      <c r="A41" s="47"/>
      <c r="C41" s="11"/>
    </row>
    <row r="42" spans="1:6" x14ac:dyDescent="0.25">
      <c r="A42" s="43"/>
      <c r="C42" s="11"/>
    </row>
    <row r="43" spans="1:6" x14ac:dyDescent="0.25">
      <c r="A43" s="43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6:G26">
    <cfRule type="containsText" dxfId="51" priority="345" operator="containsText" text="New Tag Required">
      <formula>NOT(ISERROR(SEARCH("New Tag Required",G6)))</formula>
    </cfRule>
  </conditionalFormatting>
  <conditionalFormatting sqref="D18:D87 D7">
    <cfRule type="containsText" dxfId="50" priority="344" operator="containsText" text="Yes">
      <formula>NOT(ISERROR(SEARCH("Yes",D7)))</formula>
    </cfRule>
  </conditionalFormatting>
  <conditionalFormatting sqref="H30:H87 H188:H409 H6:H26">
    <cfRule type="containsText" dxfId="49" priority="332" operator="containsText" text="New Sign Required">
      <formula>NOT(ISERROR(SEARCH("New Sign Required",H6)))</formula>
    </cfRule>
  </conditionalFormatting>
  <conditionalFormatting sqref="G30:G87 G6:H26">
    <cfRule type="containsText" dxfId="48" priority="331" operator="containsText" text="Action Required">
      <formula>NOT(ISERROR(SEARCH("Action Required",G6)))</formula>
    </cfRule>
  </conditionalFormatting>
  <conditionalFormatting sqref="H30:H87">
    <cfRule type="containsText" dxfId="47" priority="330" operator="containsText" text="Action Required">
      <formula>NOT(ISERROR(SEARCH("Action Required",H30)))</formula>
    </cfRule>
  </conditionalFormatting>
  <conditionalFormatting sqref="G27">
    <cfRule type="containsText" dxfId="46" priority="272" operator="containsText" text="New Tag Required">
      <formula>NOT(ISERROR(SEARCH("New Tag Required",G27)))</formula>
    </cfRule>
  </conditionalFormatting>
  <conditionalFormatting sqref="H27">
    <cfRule type="containsText" dxfId="45" priority="270" operator="containsText" text="New Sign Required">
      <formula>NOT(ISERROR(SEARCH("New Sign Required",H27)))</formula>
    </cfRule>
  </conditionalFormatting>
  <conditionalFormatting sqref="G27">
    <cfRule type="containsText" dxfId="44" priority="269" operator="containsText" text="Action Required">
      <formula>NOT(ISERROR(SEARCH("Action Required",G27)))</formula>
    </cfRule>
  </conditionalFormatting>
  <conditionalFormatting sqref="H27">
    <cfRule type="containsText" dxfId="43" priority="268" operator="containsText" text="Action Required">
      <formula>NOT(ISERROR(SEARCH("Action Required",H27)))</formula>
    </cfRule>
  </conditionalFormatting>
  <conditionalFormatting sqref="D88:D187">
    <cfRule type="containsText" dxfId="42" priority="264" operator="containsText" text="Yes">
      <formula>NOT(ISERROR(SEARCH("Yes",D88)))</formula>
    </cfRule>
  </conditionalFormatting>
  <conditionalFormatting sqref="H88:H187">
    <cfRule type="containsText" dxfId="41" priority="263" operator="containsText" text="New Sign Required">
      <formula>NOT(ISERROR(SEARCH("New Sign Required",H88)))</formula>
    </cfRule>
  </conditionalFormatting>
  <conditionalFormatting sqref="G88:G187">
    <cfRule type="containsText" dxfId="40" priority="262" operator="containsText" text="Action Required">
      <formula>NOT(ISERROR(SEARCH("Action Required",G88)))</formula>
    </cfRule>
  </conditionalFormatting>
  <conditionalFormatting sqref="H88:H187">
    <cfRule type="containsText" dxfId="39" priority="261" operator="containsText" text="Action Required">
      <formula>NOT(ISERROR(SEARCH("Action Required",H88)))</formula>
    </cfRule>
  </conditionalFormatting>
  <conditionalFormatting sqref="J2:N2">
    <cfRule type="cellIs" dxfId="38" priority="238" operator="notEqual">
      <formula>0</formula>
    </cfRule>
  </conditionalFormatting>
  <conditionalFormatting sqref="J15:J22 J7:J13">
    <cfRule type="cellIs" dxfId="37" priority="237" operator="equal">
      <formula>0</formula>
    </cfRule>
  </conditionalFormatting>
  <conditionalFormatting sqref="M15:M22 M7:M13">
    <cfRule type="cellIs" dxfId="36" priority="236" operator="equal">
      <formula>0</formula>
    </cfRule>
  </conditionalFormatting>
  <conditionalFormatting sqref="M15:M22 J15:J22 M7:M13 J7:J13">
    <cfRule type="cellIs" dxfId="35" priority="233" operator="equal">
      <formula>"In Progress"</formula>
    </cfRule>
    <cfRule type="cellIs" dxfId="34" priority="234" operator="equal">
      <formula>"Log Issues"</formula>
    </cfRule>
    <cfRule type="cellIs" dxfId="33" priority="235" operator="equal">
      <formula>"N/A"</formula>
    </cfRule>
  </conditionalFormatting>
  <conditionalFormatting sqref="K7:K10 K11:L11">
    <cfRule type="expression" dxfId="32" priority="232">
      <formula>$J7="Log Issues"</formula>
    </cfRule>
  </conditionalFormatting>
  <conditionalFormatting sqref="H1:H1048576">
    <cfRule type="containsText" dxfId="31" priority="225" operator="containsText" text="Remove Old Sign">
      <formula>NOT(ISERROR(SEARCH("Remove Old Sign",H1)))</formula>
    </cfRule>
    <cfRule type="containsText" dxfId="30" priority="226" operator="containsText" text="Move Sign to New Location">
      <formula>NOT(ISERROR(SEARCH("Move Sign to New Location",H1)))</formula>
    </cfRule>
  </conditionalFormatting>
  <conditionalFormatting sqref="G1:G1048576">
    <cfRule type="containsText" dxfId="29" priority="224" operator="containsText" text="Remove Old Tag">
      <formula>NOT(ISERROR(SEARCH("Remove Old Tag",G1)))</formula>
    </cfRule>
  </conditionalFormatting>
  <conditionalFormatting sqref="N7">
    <cfRule type="expression" dxfId="28" priority="349">
      <formula>$M9="Log Issues"</formula>
    </cfRule>
  </conditionalFormatting>
  <conditionalFormatting sqref="J9">
    <cfRule type="cellIs" dxfId="27" priority="101" operator="equal">
      <formula>0</formula>
    </cfRule>
  </conditionalFormatting>
  <conditionalFormatting sqref="M9">
    <cfRule type="cellIs" dxfId="26" priority="100" operator="equal">
      <formula>0</formula>
    </cfRule>
  </conditionalFormatting>
  <conditionalFormatting sqref="J9 M9">
    <cfRule type="cellIs" dxfId="25" priority="97" operator="equal">
      <formula>"In Progress"</formula>
    </cfRule>
    <cfRule type="cellIs" dxfId="24" priority="98" operator="equal">
      <formula>"Log Issues"</formula>
    </cfRule>
    <cfRule type="cellIs" dxfId="23" priority="99" operator="equal">
      <formula>"N/A"</formula>
    </cfRule>
  </conditionalFormatting>
  <conditionalFormatting sqref="J14">
    <cfRule type="cellIs" dxfId="22" priority="25" operator="equal">
      <formula>0</formula>
    </cfRule>
  </conditionalFormatting>
  <conditionalFormatting sqref="J14">
    <cfRule type="cellIs" dxfId="21" priority="22" operator="equal">
      <formula>"In Progress"</formula>
    </cfRule>
    <cfRule type="cellIs" dxfId="20" priority="23" operator="equal">
      <formula>"Log Issues"</formula>
    </cfRule>
    <cfRule type="cellIs" dxfId="19" priority="24" operator="equal">
      <formula>"N/A"</formula>
    </cfRule>
  </conditionalFormatting>
  <conditionalFormatting sqref="D6">
    <cfRule type="containsText" dxfId="18" priority="17" operator="containsText" text="Yes">
      <formula>NOT(ISERROR(SEARCH("Yes",D6)))</formula>
    </cfRule>
  </conditionalFormatting>
  <conditionalFormatting sqref="N9">
    <cfRule type="expression" dxfId="17" priority="384">
      <formula>$M10="Log Issues"</formula>
    </cfRule>
  </conditionalFormatting>
  <conditionalFormatting sqref="N8">
    <cfRule type="expression" dxfId="16" priority="385">
      <formula>#REF!="Log Issues"</formula>
    </cfRule>
  </conditionalFormatting>
  <conditionalFormatting sqref="N10">
    <cfRule type="expression" dxfId="15" priority="420">
      <formula>#REF!="Log Issues"</formula>
    </cfRule>
  </conditionalFormatting>
  <conditionalFormatting sqref="D8">
    <cfRule type="containsText" dxfId="14" priority="10" operator="containsText" text="Yes">
      <formula>NOT(ISERROR(SEARCH("Yes",D8)))</formula>
    </cfRule>
  </conditionalFormatting>
  <conditionalFormatting sqref="D10">
    <cfRule type="containsText" dxfId="13" priority="9" operator="containsText" text="Yes">
      <formula>NOT(ISERROR(SEARCH("Yes",D10)))</formula>
    </cfRule>
  </conditionalFormatting>
  <conditionalFormatting sqref="D9">
    <cfRule type="containsText" dxfId="12" priority="8" operator="containsText" text="Yes">
      <formula>NOT(ISERROR(SEARCH("Yes",D9)))</formula>
    </cfRule>
  </conditionalFormatting>
  <conditionalFormatting sqref="D11">
    <cfRule type="containsText" dxfId="11" priority="7" operator="containsText" text="Yes">
      <formula>NOT(ISERROR(SEARCH("Yes",D11)))</formula>
    </cfRule>
  </conditionalFormatting>
  <conditionalFormatting sqref="D13">
    <cfRule type="containsText" dxfId="10" priority="6" operator="containsText" text="Yes">
      <formula>NOT(ISERROR(SEARCH("Yes",D13)))</formula>
    </cfRule>
  </conditionalFormatting>
  <conditionalFormatting sqref="D12">
    <cfRule type="containsText" dxfId="9" priority="5" operator="containsText" text="Yes">
      <formula>NOT(ISERROR(SEARCH("Yes",D12)))</formula>
    </cfRule>
  </conditionalFormatting>
  <conditionalFormatting sqref="D14">
    <cfRule type="containsText" dxfId="8" priority="4" operator="containsText" text="Yes">
      <formula>NOT(ISERROR(SEARCH("Yes",D14)))</formula>
    </cfRule>
  </conditionalFormatting>
  <conditionalFormatting sqref="D16">
    <cfRule type="containsText" dxfId="7" priority="3" operator="containsText" text="Yes">
      <formula>NOT(ISERROR(SEARCH("Yes",D16)))</formula>
    </cfRule>
  </conditionalFormatting>
  <conditionalFormatting sqref="D15">
    <cfRule type="containsText" dxfId="6" priority="2" operator="containsText" text="Yes">
      <formula>NOT(ISERROR(SEARCH("Yes",D15)))</formula>
    </cfRule>
  </conditionalFormatting>
  <conditionalFormatting sqref="D17">
    <cfRule type="containsText" dxfId="5" priority="1" operator="containsText" text="Yes">
      <formula>NOT(ISERROR(SEARCH("Yes",D17)))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H6:H19</xm:sqref>
        </x14:dataValidation>
        <x14:dataValidation type="list" allowBlank="1" showInputMessage="1" showErrorMessage="1">
          <x14:formula1>
            <xm:f>Lookup!$A$1:$A$4</xm:f>
          </x14:formula1>
          <xm:sqref>G27 G30:G187 G6:G18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C6:C19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C20:C26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G19:G26 H20:H26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="90" zoomScaleNormal="90" workbookViewId="0">
      <selection activeCell="A26" sqref="A26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11.85546875" style="24" bestFit="1" customWidth="1"/>
    <col min="4" max="4" width="13.28515625" style="24" bestFit="1" customWidth="1"/>
    <col min="5" max="5" width="26.855468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39" t="s">
        <v>76</v>
      </c>
      <c r="C1" s="23"/>
      <c r="D1" s="14" t="s">
        <v>10</v>
      </c>
      <c r="E1" s="40">
        <v>43605</v>
      </c>
    </row>
    <row r="2" spans="1:10" ht="15" customHeight="1" x14ac:dyDescent="0.25">
      <c r="A2" s="26" t="s">
        <v>8</v>
      </c>
      <c r="B2" s="27" t="s">
        <v>82</v>
      </c>
      <c r="C2" s="28"/>
      <c r="D2" s="29" t="s">
        <v>12</v>
      </c>
      <c r="E2" s="41" t="s">
        <v>73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1" customFormat="1" ht="15.75" thickTop="1" x14ac:dyDescent="0.25">
      <c r="A6" s="78" t="s">
        <v>80</v>
      </c>
      <c r="B6" s="78" t="s">
        <v>81</v>
      </c>
      <c r="C6" s="1" t="s">
        <v>64</v>
      </c>
      <c r="D6" s="61">
        <v>312</v>
      </c>
      <c r="G6" s="62"/>
      <c r="H6" s="62"/>
    </row>
    <row r="7" spans="1:10" x14ac:dyDescent="0.25">
      <c r="A7" s="78" t="s">
        <v>83</v>
      </c>
      <c r="B7" s="78" t="s">
        <v>84</v>
      </c>
      <c r="C7" s="1" t="s">
        <v>64</v>
      </c>
      <c r="D7" s="24">
        <v>903</v>
      </c>
      <c r="E7" s="24" t="s">
        <v>85</v>
      </c>
      <c r="G7" s="18"/>
      <c r="H7" s="18"/>
      <c r="I7" s="24"/>
      <c r="J7" s="24"/>
    </row>
    <row r="8" spans="1:10" x14ac:dyDescent="0.25">
      <c r="A8" s="78" t="s">
        <v>100</v>
      </c>
      <c r="B8" s="78" t="s">
        <v>101</v>
      </c>
      <c r="C8" s="1" t="s">
        <v>64</v>
      </c>
      <c r="D8" s="25">
        <v>410</v>
      </c>
    </row>
    <row r="9" spans="1:10" x14ac:dyDescent="0.25">
      <c r="A9" s="78"/>
      <c r="B9" s="78"/>
      <c r="C9" s="1"/>
      <c r="D9" s="25"/>
    </row>
    <row r="10" spans="1:10" x14ac:dyDescent="0.25">
      <c r="A10" s="78" t="s">
        <v>102</v>
      </c>
      <c r="B10" s="78" t="s">
        <v>103</v>
      </c>
      <c r="C10" s="1" t="s">
        <v>63</v>
      </c>
      <c r="D10" s="25">
        <v>93</v>
      </c>
    </row>
    <row r="11" spans="1:10" x14ac:dyDescent="0.25">
      <c r="A11" s="78" t="s">
        <v>104</v>
      </c>
      <c r="B11" s="78" t="s">
        <v>105</v>
      </c>
      <c r="C11" s="1" t="s">
        <v>63</v>
      </c>
      <c r="D11" s="25">
        <v>94</v>
      </c>
    </row>
    <row r="12" spans="1:10" x14ac:dyDescent="0.25">
      <c r="A12" s="78" t="s">
        <v>106</v>
      </c>
      <c r="B12" s="78" t="s">
        <v>107</v>
      </c>
      <c r="C12" s="1" t="s">
        <v>63</v>
      </c>
      <c r="D12" s="25">
        <v>93</v>
      </c>
    </row>
    <row r="13" spans="1:10" x14ac:dyDescent="0.25">
      <c r="A13" s="78" t="s">
        <v>108</v>
      </c>
      <c r="B13" s="78" t="s">
        <v>109</v>
      </c>
      <c r="C13" s="1" t="s">
        <v>63</v>
      </c>
      <c r="D13" s="25">
        <v>122</v>
      </c>
    </row>
    <row r="14" spans="1:10" x14ac:dyDescent="0.25">
      <c r="A14" s="78" t="s">
        <v>110</v>
      </c>
      <c r="B14" s="78" t="s">
        <v>111</v>
      </c>
      <c r="C14" s="1" t="s">
        <v>63</v>
      </c>
      <c r="D14" s="70">
        <v>91</v>
      </c>
    </row>
    <row r="15" spans="1:10" x14ac:dyDescent="0.25">
      <c r="A15" s="78" t="s">
        <v>112</v>
      </c>
      <c r="B15" s="78" t="s">
        <v>113</v>
      </c>
      <c r="C15" s="1" t="s">
        <v>63</v>
      </c>
      <c r="D15" s="25">
        <v>81</v>
      </c>
      <c r="E15" s="24" t="s">
        <v>99</v>
      </c>
    </row>
    <row r="17" spans="1:5" x14ac:dyDescent="0.25">
      <c r="A17" s="78" t="s">
        <v>114</v>
      </c>
      <c r="B17" s="78" t="s">
        <v>115</v>
      </c>
      <c r="C17" s="1" t="s">
        <v>72</v>
      </c>
      <c r="D17" s="25">
        <v>0</v>
      </c>
      <c r="E17" s="24" t="s">
        <v>122</v>
      </c>
    </row>
    <row r="18" spans="1:5" x14ac:dyDescent="0.25">
      <c r="A18" s="78" t="s">
        <v>116</v>
      </c>
      <c r="B18" s="78" t="s">
        <v>117</v>
      </c>
      <c r="C18" s="1" t="s">
        <v>72</v>
      </c>
      <c r="D18" s="25">
        <v>0</v>
      </c>
      <c r="E18" s="24" t="s">
        <v>123</v>
      </c>
    </row>
    <row r="19" spans="1:5" x14ac:dyDescent="0.25">
      <c r="A19" s="78" t="s">
        <v>118</v>
      </c>
      <c r="B19" s="78" t="s">
        <v>119</v>
      </c>
      <c r="C19" s="1" t="s">
        <v>72</v>
      </c>
      <c r="D19" s="25">
        <v>0</v>
      </c>
      <c r="E19" s="24" t="s">
        <v>125</v>
      </c>
    </row>
    <row r="20" spans="1:5" x14ac:dyDescent="0.25">
      <c r="A20" s="78" t="s">
        <v>120</v>
      </c>
      <c r="B20" s="78" t="s">
        <v>121</v>
      </c>
      <c r="C20" s="1" t="s">
        <v>72</v>
      </c>
      <c r="D20" s="25">
        <v>0</v>
      </c>
      <c r="E20" s="24" t="s">
        <v>124</v>
      </c>
    </row>
  </sheetData>
  <sheetProtection insertRows="0" deleteRows="0" selectLockedCells="1"/>
  <conditionalFormatting sqref="H8:H233">
    <cfRule type="containsText" dxfId="4" priority="14" operator="containsText" text="New Sign Required">
      <formula>NOT(ISERROR(SEARCH("New Sign Required",H8)))</formula>
    </cfRule>
  </conditionalFormatting>
  <conditionalFormatting sqref="G8:H12">
    <cfRule type="containsText" dxfId="3" priority="13" operator="containsText" text="Action Required">
      <formula>NOT(ISERROR(SEARCH("Action Required",G8)))</formula>
    </cfRule>
  </conditionalFormatting>
  <conditionalFormatting sqref="H1:H4 G5:G7 H8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:F7 G8:G104857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3:H21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C17:C20 C6:C15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G8:H12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6" max="6" width="19.5703125" bestFit="1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0711</v>
      </c>
      <c r="B352" s="3" t="str">
        <f>VLOOKUP(A352,[4]UKBuilding_List!$A$1:$D$376,3,FALSE)</f>
        <v>Orange Lot Bus Shelter</v>
      </c>
      <c r="C352" s="1"/>
    </row>
    <row r="353" spans="1:3" x14ac:dyDescent="0.25">
      <c r="A353" s="2" t="str">
        <f>([4]UKBuilding_List!A353)</f>
        <v>0712</v>
      </c>
      <c r="B353" s="3" t="str">
        <f>VLOOKUP(A353,[4]UKBuilding_List!$A$1:$D$376,3,FALSE)</f>
        <v>430 Transylvania Park</v>
      </c>
      <c r="C353" s="1"/>
    </row>
    <row r="354" spans="1:3" x14ac:dyDescent="0.25">
      <c r="A354" s="2" t="str">
        <f>([4]UKBuilding_List!A354)</f>
        <v>0713</v>
      </c>
      <c r="B354" s="3" t="str">
        <f>VLOOKUP(A354,[4]UKBuilding_List!$A$1:$D$376,3,FALSE)</f>
        <v>463 Rose Ln</v>
      </c>
      <c r="C354" s="1"/>
    </row>
    <row r="355" spans="1:3" x14ac:dyDescent="0.25">
      <c r="A355" s="2" t="str">
        <f>([4]UKBuilding_List!A355)</f>
        <v>0715</v>
      </c>
      <c r="B355" s="3" t="str">
        <f>VLOOKUP(A355,[4]UKBuilding_List!$A$1:$D$376,3,FALSE)</f>
        <v>600 S Broadway</v>
      </c>
      <c r="C355" s="1"/>
    </row>
    <row r="356" spans="1:3" x14ac:dyDescent="0.25">
      <c r="A356" s="2" t="str">
        <f>([4]UKBuilding_List!A356)</f>
        <v>0716</v>
      </c>
      <c r="B356" s="3" t="str">
        <f>VLOOKUP(A356,[4]UKBuilding_List!$A$1:$D$376,3,FALSE)</f>
        <v>225 Transcript Ave</v>
      </c>
      <c r="C356" s="1"/>
    </row>
    <row r="357" spans="1:3" x14ac:dyDescent="0.25">
      <c r="A357" s="2" t="str">
        <f>([4]UKBuilding_List!A357)</f>
        <v>0717</v>
      </c>
      <c r="B357" s="3" t="str">
        <f>VLOOKUP(A357,[4]UKBuilding_List!$A$1:$D$376,3,FALSE)</f>
        <v>156 Leader Ave</v>
      </c>
      <c r="C357" s="1"/>
    </row>
    <row r="358" spans="1:3" x14ac:dyDescent="0.25">
      <c r="A358" s="2" t="str">
        <f>([4]UKBuilding_List!A358)</f>
        <v>0718</v>
      </c>
      <c r="B358" s="3" t="str">
        <f>VLOOKUP(A358,[4]UKBuilding_List!$A$1:$D$376,3,FALSE)</f>
        <v>125 State St</v>
      </c>
      <c r="C358" s="1"/>
    </row>
    <row r="359" spans="1:3" x14ac:dyDescent="0.25">
      <c r="A359" s="2">
        <f>([4]UKBuilding_List!A359)</f>
        <v>1200</v>
      </c>
      <c r="B359" s="3" t="str">
        <f>VLOOKUP(A359,[4]UKBuilding_List!$A$1:$D$376,3,FALSE)</f>
        <v>Electric Substation #1</v>
      </c>
      <c r="C359" s="1"/>
    </row>
    <row r="360" spans="1:3" x14ac:dyDescent="0.25">
      <c r="A360" s="2">
        <f>([4]UKBuilding_List!A360)</f>
        <v>1201</v>
      </c>
      <c r="B360" s="3" t="str">
        <f>VLOOKUP(A360,[4]UKBuilding_List!$A$1:$D$376,3,FALSE)</f>
        <v>Electric Substation #3</v>
      </c>
      <c r="C360" s="1"/>
    </row>
    <row r="361" spans="1:3" x14ac:dyDescent="0.25">
      <c r="A361" s="2">
        <f>([4]UKBuilding_List!A361)</f>
        <v>2100</v>
      </c>
      <c r="B361" s="3" t="str">
        <f>VLOOKUP(A361,[4]UKBuilding_List!$A$1:$D$376,3,FALSE)</f>
        <v>Alpha Chi Omega Sorority</v>
      </c>
      <c r="C361" s="1"/>
    </row>
    <row r="362" spans="1:3" x14ac:dyDescent="0.25">
      <c r="A362" s="2">
        <f>([4]UKBuilding_List!A362)</f>
        <v>2101</v>
      </c>
      <c r="B362" s="3" t="str">
        <f>VLOOKUP(A362,[4]UKBuilding_List!$A$1:$D$376,3,FALSE)</f>
        <v>Beta Theta Pi Fraternity</v>
      </c>
      <c r="C362" s="1"/>
    </row>
    <row r="363" spans="1:3" x14ac:dyDescent="0.25">
      <c r="A363" s="2">
        <f>([4]UKBuilding_List!A363)</f>
        <v>2102</v>
      </c>
      <c r="B363" s="3" t="str">
        <f>VLOOKUP(A363,[4]UKBuilding_List!$A$1:$D$376,3,FALSE)</f>
        <v>New Kappa Alpha Theta Sorority</v>
      </c>
      <c r="C363" s="1"/>
    </row>
    <row r="364" spans="1:3" x14ac:dyDescent="0.25">
      <c r="A364" s="2">
        <f>([4]UKBuilding_List!A364)</f>
        <v>2103</v>
      </c>
      <c r="B364" s="3" t="str">
        <f>VLOOKUP(A364,[4]UKBuilding_List!$A$1:$D$376,3,FALSE)</f>
        <v>Phi Kappa Tau</v>
      </c>
      <c r="C364" s="1"/>
    </row>
    <row r="365" spans="1:3" x14ac:dyDescent="0.25">
      <c r="A365" s="2" t="str">
        <f>([4]UKBuilding_List!A365)</f>
        <v>8633</v>
      </c>
      <c r="B365" s="3" t="str">
        <f>VLOOKUP(A365,[4]UKBuilding_List!$A$1:$D$376,3,FALSE)</f>
        <v>UK HealthCare Good Samaritan Hospital</v>
      </c>
      <c r="C365" s="1"/>
    </row>
    <row r="366" spans="1:3" x14ac:dyDescent="0.25">
      <c r="A366" s="2" t="str">
        <f>([4]UKBuilding_List!A366)</f>
        <v>9127</v>
      </c>
      <c r="B366" s="3" t="str">
        <f>VLOOKUP(A366,[4]UKBuilding_List!$A$1:$D$376,3,FALSE)</f>
        <v>1101 S. Limestone</v>
      </c>
      <c r="C366" s="1"/>
    </row>
    <row r="367" spans="1:3" x14ac:dyDescent="0.25">
      <c r="A367" s="2" t="str">
        <f>([4]UKBuilding_List!A367)</f>
        <v>9777</v>
      </c>
      <c r="B367" s="3" t="str">
        <f>VLOOKUP(A367,[4]UKBuilding_List!$A$1:$D$376,3,FALSE)</f>
        <v>114 Conn Terrace</v>
      </c>
      <c r="C367" s="1"/>
    </row>
    <row r="368" spans="1:3" x14ac:dyDescent="0.25">
      <c r="A368" s="2">
        <f>([4]UKBuilding_List!A368)</f>
        <v>9813</v>
      </c>
      <c r="B368" s="3" t="str">
        <f>VLOOKUP(A368,[4]UKBuilding_List!$A$1:$D$376,3,FALSE)</f>
        <v>Child Development Center of the Bluegrass, Inc.</v>
      </c>
      <c r="C368" s="1"/>
    </row>
    <row r="369" spans="1:3" x14ac:dyDescent="0.25">
      <c r="A369" s="2" t="str">
        <f>([4]UKBuilding_List!A369)</f>
        <v>9853</v>
      </c>
      <c r="B369" s="3" t="str">
        <f>VLOOKUP(A369,[4]UKBuilding_List!$A$1:$D$376,3,FALSE)</f>
        <v>Shriners Hospitals for Children Medical Center - Lexington</v>
      </c>
      <c r="C369" s="1"/>
    </row>
    <row r="370" spans="1:3" x14ac:dyDescent="0.25">
      <c r="A370" s="2" t="str">
        <f>([4]UKBuilding_List!A370)</f>
        <v>9854</v>
      </c>
      <c r="B370" s="3" t="str">
        <f>VLOOKUP(A370,[4]UKBuilding_List!$A$1:$D$376,3,FALSE)</f>
        <v>Anthropology Research Building</v>
      </c>
      <c r="C370" s="1"/>
    </row>
    <row r="371" spans="1:3" x14ac:dyDescent="0.25">
      <c r="A371" s="2" t="str">
        <f>([4]UKBuilding_List!A371)</f>
        <v>9861</v>
      </c>
      <c r="B371" s="3" t="str">
        <f>VLOOKUP(A371,[4]UKBuilding_List!$A$1:$D$376,3,FALSE)</f>
        <v>845 Angliana Ave</v>
      </c>
      <c r="C371" s="1"/>
    </row>
    <row r="372" spans="1:3" x14ac:dyDescent="0.25">
      <c r="A372" s="2" t="str">
        <f>([4]UKBuilding_List!A372)</f>
        <v>9873</v>
      </c>
      <c r="B372" s="3" t="str">
        <f>VLOOKUP(A372,[4]UKBuilding_List!$A$1:$D$376,3,FALSE)</f>
        <v>UKHC Midwife Clinic</v>
      </c>
      <c r="C372" s="1"/>
    </row>
    <row r="373" spans="1:3" x14ac:dyDescent="0.25">
      <c r="A373" s="2" t="str">
        <f>([4]UKBuilding_List!A373)</f>
        <v>9875</v>
      </c>
      <c r="B373" s="3" t="str">
        <f>VLOOKUP(A373,[4]UKBuilding_List!$A$1:$D$376,3,FALSE)</f>
        <v>Vaughan Warehouse and Office</v>
      </c>
      <c r="C373" s="1"/>
    </row>
    <row r="374" spans="1:3" x14ac:dyDescent="0.25">
      <c r="A374" s="2" t="str">
        <f>([4]UKBuilding_List!A374)</f>
        <v>9876</v>
      </c>
      <c r="B374" s="3" t="str">
        <f>VLOOKUP(A374,[4]UKBuilding_List!$A$1:$D$376,3,FALSE)</f>
        <v>Vaughan Warehouse #1</v>
      </c>
      <c r="C374" s="1"/>
    </row>
    <row r="375" spans="1:3" x14ac:dyDescent="0.25">
      <c r="A375" s="2" t="str">
        <f>([4]UKBuilding_List!A375)</f>
        <v>9877</v>
      </c>
      <c r="B375" s="3" t="str">
        <f>VLOOKUP(A375,[4]UKBuilding_List!$A$1:$D$376,3,FALSE)</f>
        <v>Vaughan Warehouse #2</v>
      </c>
      <c r="C375" s="1"/>
    </row>
    <row r="376" spans="1:3" x14ac:dyDescent="0.25">
      <c r="A376" s="2" t="str">
        <f>([4]UKBuilding_List!A376)</f>
        <v>9878</v>
      </c>
      <c r="B376" s="3" t="str">
        <f>VLOOKUP(A376,[4]UKBuilding_List!$A$1:$D$376,3,FALSE)</f>
        <v>Vaughan Warehouse #7</v>
      </c>
      <c r="C376" s="1"/>
    </row>
    <row r="377" spans="1:3" x14ac:dyDescent="0.25">
      <c r="A377" s="2" t="str">
        <f>([4]UKBuilding_List!A377)</f>
        <v>9879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9881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9925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9983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2019-05-23T19:50:57Z</dcterms:modified>
</cp:coreProperties>
</file>