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7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M6" i="1" l="1"/>
  <c r="J6" i="1"/>
  <c r="M7" i="1"/>
  <c r="J8" i="1" l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7" i="1" l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H38" i="1" l="1"/>
  <c r="G38" i="1"/>
  <c r="M38" i="1" l="1"/>
  <c r="K2" i="1" s="1"/>
  <c r="J38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<sst xmlns="http://schemas.openxmlformats.org/spreadsheetml/2006/main" count="134" uniqueCount="100">
  <si>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</si>
  <si>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</si>
  <si>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</si>
  <si>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</si>
  <si>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</si>
  <si>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</si>
  <si>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</si>
  <si>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</si>
  <si>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</si>
  <si>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</si>
  <si>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</si>
  <si>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</si>
  <si>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</si>
  <si>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</si>
  <si>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</si>
  <si>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</si>
  <si>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</si>
  <si>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</si>
  <si>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</si>
  <si>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</si>
  <si>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</si>
  <si>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</si>
  <si>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</si>
  <si>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</si>
  <si>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</si>
  <si>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</si>
  <si>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</si>
  <si>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</si>
  <si>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</si>
  <si>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</si>
  <si>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</si>
  <si>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</si>
  <si>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</si>
  <si>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</si>
  <si>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</si>
  <si>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</si>
  <si>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</si>
  <si>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</si>
  <si>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</si>
  <si>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</si>
  <si>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</si>
  <si>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</si>
  <si>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</si>
  <si>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</si>
  <si>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</si>
  <si>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</si>
  <si>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</si>
  <si>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</si>
  <si>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</si>
  <si>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</si>
  <si>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</si>
  <si>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</si>
  <si>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</si>
  <si>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</si>
  <si>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</si>
  <si>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</si>
  <si>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</si>
  <si>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</si>
  <si>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</si>
  <si>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</si>
  <si>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</si>
  <si>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</si>
  <si>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</si>
  <si>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</si>
  <si>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</si>
  <si>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</si>
  <si>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</si>
  <si>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</si>
  <si>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</si>
  <si>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</si>
  <si>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</si>
  <si>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</si>
  <si>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</si>
  <si>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</si>
  <si>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</si>
  <si>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0297</t>
  </si>
  <si>
    <t>D400</t>
  </si>
  <si>
    <t>D406B</t>
  </si>
  <si>
    <t>04</t>
  </si>
  <si>
    <t>LX-0297-04-D0400E</t>
  </si>
  <si>
    <t>DENTAL - Room D0400E</t>
  </si>
  <si>
    <t>LX-0297-04-D0400N</t>
  </si>
  <si>
    <t>DENTAL - Room D0400N</t>
  </si>
  <si>
    <t>LX-0297-04-D0400S</t>
  </si>
  <si>
    <t>DENTAL - Room D0400S</t>
  </si>
  <si>
    <t>LX-0297-04-D0400SE</t>
  </si>
  <si>
    <t>DENTAL - Room D0400SE</t>
  </si>
  <si>
    <t>LX-0297-04-D0400SW</t>
  </si>
  <si>
    <t>DENTAL - Room D0400SW</t>
  </si>
  <si>
    <t>LX-0297-04-D0400W</t>
  </si>
  <si>
    <t>DENTAL - Room D0400W</t>
  </si>
  <si>
    <t>LX-0297-04-D0406B</t>
  </si>
  <si>
    <t>DENTAL - Room D0406B</t>
  </si>
  <si>
    <t>LX-0297-04-D0400</t>
  </si>
  <si>
    <t>DENTAL - Room D0400</t>
  </si>
  <si>
    <t>Corridor</t>
  </si>
  <si>
    <t>renovation installed existing (salvaged) door in new location</t>
  </si>
  <si>
    <t>Move equip to D0406B</t>
  </si>
  <si>
    <t>Move equip to D0400</t>
  </si>
  <si>
    <t>Move equip to D0402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</si>
</sst>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0" fillId="36" borderId="18" xfId="0" applyFill="1" applyBorder="1" applyAlignment="1" applyProtection="1">
      <alignment horizontal="center" vertical="center" wrapText="1"/>
      <protection locked="0"/>
    </xf>
    <xf numFmtId="49" fontId="20" fillId="34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164" fontId="18" fillId="0" borderId="0" xfId="44" applyNumberFormat="1" applyFont="1" applyAlignment="1" applyProtection="1">
      <alignment horizontal="left" wrapText="1"/>
      <protection locked="0"/>
    </xf>
    <xf numFmtId="164" fontId="22" fillId="0" borderId="0" xfId="44" applyNumberFormat="1" applyFont="1" applyFill="1" applyAlignment="1" applyProtection="1">
      <alignment horizontal="right" wrapText="1"/>
      <protection locked="0"/>
    </xf>
    <xf numFmtId="0" fontId="23" fillId="34" borderId="10" xfId="0" applyFont="1" applyFill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wrapText="1"/>
      <protection locked="0"/>
    </xf>
    <xf numFmtId="164" fontId="18" fillId="0" borderId="0" xfId="44" applyNumberFormat="1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16" fillId="37" borderId="18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</xf>
    <xf numFmtId="0" fontId="0" fillId="0" borderId="0" xfId="0" applyAlignment="1" applyProtection="1"/>
    <xf numFmtId="0" fontId="18" fillId="0" borderId="0" xfId="42" applyFont="1" applyFill="1" applyAlignment="1" applyProtection="1">
      <alignment horizontal="left" wrapText="1"/>
      <protection locked="0"/>
    </xf>
    <xf numFmtId="0" fontId="18" fillId="0" borderId="0" xfId="42" quotePrefix="1" applyFont="1" applyFill="1" applyAlignment="1" applyProtection="1">
      <alignment horizontal="left" wrapText="1"/>
      <protection locked="0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49" fontId="0" fillId="0" borderId="0" xfId="0" quotePrefix="1" applyNumberFormat="1" applyFont="1" applyFill="1" applyAlignment="1" applyProtection="1">
      <alignment wrapText="1"/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14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U_BldgID_YYYYMMD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0003</v>
          </cell>
          <cell r="B3" t="str">
            <v>Research Facility #1</v>
          </cell>
        </row>
        <row r="4">
          <cell r="A4" t="str">
            <v>0004</v>
          </cell>
          <cell r="B4" t="str">
            <v>Central Heating Plant #2</v>
          </cell>
        </row>
        <row r="5">
          <cell r="A5" t="str">
            <v>0005</v>
          </cell>
          <cell r="B5" t="str">
            <v>Frank D. Peterson Service Building</v>
          </cell>
        </row>
        <row r="6">
          <cell r="A6" t="str">
            <v>0009</v>
          </cell>
          <cell r="B6" t="str">
            <v>Patterson Hall</v>
          </cell>
        </row>
        <row r="7">
          <cell r="A7" t="str">
            <v>0012</v>
          </cell>
          <cell r="B7" t="str">
            <v>Blazer Dining</v>
          </cell>
        </row>
        <row r="8">
          <cell r="A8" t="str">
            <v>0014</v>
          </cell>
          <cell r="B8" t="str">
            <v>Hilary J. Boone Center</v>
          </cell>
        </row>
        <row r="9">
          <cell r="A9" t="str">
            <v>0015</v>
          </cell>
          <cell r="B9" t="str">
            <v>William B. Sturgill Development Building</v>
          </cell>
        </row>
        <row r="10">
          <cell r="A10" t="str">
            <v>0016</v>
          </cell>
          <cell r="B10" t="str">
            <v>Gatehouse KY Clinic</v>
          </cell>
        </row>
        <row r="11">
          <cell r="A11" t="str">
            <v>0017</v>
          </cell>
          <cell r="B11" t="str">
            <v>Dickey Hall</v>
          </cell>
        </row>
        <row r="12">
          <cell r="A12" t="str">
            <v>0019</v>
          </cell>
          <cell r="B12" t="str">
            <v>Memorial Coliseum</v>
          </cell>
        </row>
        <row r="13">
          <cell r="A13" t="str">
            <v>0020</v>
          </cell>
          <cell r="B13" t="str">
            <v>Engineering Transportation Research Garage</v>
          </cell>
        </row>
        <row r="14">
          <cell r="A14" t="str">
            <v>0021</v>
          </cell>
          <cell r="B14" t="str">
            <v>Old Engineers Residence</v>
          </cell>
        </row>
        <row r="15">
          <cell r="A15" t="str">
            <v>0022</v>
          </cell>
          <cell r="B15" t="str">
            <v>Fine Arts Guignol Building</v>
          </cell>
        </row>
        <row r="16">
          <cell r="A16" t="str">
            <v>0023</v>
          </cell>
          <cell r="B16" t="str">
            <v>Safety &amp; Security</v>
          </cell>
        </row>
        <row r="17">
          <cell r="A17" t="str">
            <v>0024</v>
          </cell>
          <cell r="B17" t="str">
            <v>Lafferty Hall</v>
          </cell>
        </row>
        <row r="18">
          <cell r="A18" t="str">
            <v>0025</v>
          </cell>
          <cell r="B18" t="str">
            <v>White Hall Classroom Building</v>
          </cell>
        </row>
        <row r="19">
          <cell r="A19" t="str">
            <v>0027</v>
          </cell>
          <cell r="B19" t="str">
            <v>Patterson Office Tower</v>
          </cell>
        </row>
        <row r="20">
          <cell r="A20" t="str">
            <v>0028</v>
          </cell>
          <cell r="B20" t="str">
            <v>Barker Hall</v>
          </cell>
        </row>
        <row r="21">
          <cell r="A21" t="str">
            <v>0031</v>
          </cell>
          <cell r="B21" t="str">
            <v>Frazee Hall</v>
          </cell>
        </row>
        <row r="22">
          <cell r="A22" t="str">
            <v>0032</v>
          </cell>
          <cell r="B22" t="str">
            <v>Main Building</v>
          </cell>
        </row>
        <row r="23">
          <cell r="A23" t="str">
            <v>0033</v>
          </cell>
          <cell r="B23" t="str">
            <v>Ezra Gillis Building</v>
          </cell>
        </row>
        <row r="24">
          <cell r="A24" t="str">
            <v>0034</v>
          </cell>
          <cell r="B24" t="str">
            <v>Carol Martin Gatton Business &amp; Economics Building</v>
          </cell>
        </row>
        <row r="25">
          <cell r="A25" t="str">
            <v>0035</v>
          </cell>
          <cell r="B25" t="str">
            <v>Miller Hall</v>
          </cell>
        </row>
        <row r="26">
          <cell r="A26" t="str">
            <v>0038</v>
          </cell>
          <cell r="B26" t="str">
            <v>Engineering Annex</v>
          </cell>
        </row>
        <row r="27">
          <cell r="A27" t="str">
            <v>0039</v>
          </cell>
          <cell r="B27" t="str">
            <v>Margaret I. King Library</v>
          </cell>
        </row>
        <row r="28">
          <cell r="A28" t="str">
            <v>0040</v>
          </cell>
          <cell r="B28" t="str">
            <v>Maxwell Place</v>
          </cell>
        </row>
        <row r="29">
          <cell r="A29" t="str">
            <v>0041</v>
          </cell>
          <cell r="B29" t="str">
            <v>Pence Hall</v>
          </cell>
        </row>
        <row r="30">
          <cell r="A30" t="str">
            <v>0042</v>
          </cell>
          <cell r="B30" t="str">
            <v>Grehan Journalism Building</v>
          </cell>
        </row>
        <row r="31">
          <cell r="A31" t="str">
            <v>0043</v>
          </cell>
          <cell r="B31" t="str">
            <v>S. J. Sam Whalen Building</v>
          </cell>
        </row>
        <row r="32">
          <cell r="A32" t="str">
            <v>0044</v>
          </cell>
          <cell r="B32" t="str">
            <v>Kastle Hall</v>
          </cell>
        </row>
        <row r="33">
          <cell r="A33" t="str">
            <v>0045</v>
          </cell>
          <cell r="B33" t="str">
            <v>McVey Hall</v>
          </cell>
        </row>
        <row r="34">
          <cell r="A34" t="str">
            <v>0046</v>
          </cell>
          <cell r="B34" t="str">
            <v>Anderson Hall Tower</v>
          </cell>
        </row>
        <row r="35">
          <cell r="A35" t="str">
            <v>0047</v>
          </cell>
          <cell r="B35" t="str">
            <v>C. W. Mathews Building</v>
          </cell>
        </row>
        <row r="36">
          <cell r="A36" t="str">
            <v>0048</v>
          </cell>
          <cell r="B36" t="str">
            <v>Law Building</v>
          </cell>
        </row>
        <row r="37">
          <cell r="A37" t="str">
            <v>0049</v>
          </cell>
          <cell r="B37" t="str">
            <v>Memorial Hall</v>
          </cell>
        </row>
        <row r="38">
          <cell r="A38" t="str">
            <v>0050</v>
          </cell>
          <cell r="B38" t="str">
            <v>Erikson Hall</v>
          </cell>
        </row>
        <row r="39">
          <cell r="A39" t="str">
            <v>0051</v>
          </cell>
          <cell r="B39" t="str">
            <v>Mineral Industries Building</v>
          </cell>
        </row>
        <row r="40">
          <cell r="A40" t="str">
            <v>0052</v>
          </cell>
          <cell r="B40" t="str">
            <v>Terrell Civil Engineering Building</v>
          </cell>
        </row>
        <row r="41">
          <cell r="A41" t="str">
            <v>0053</v>
          </cell>
          <cell r="B41" t="str">
            <v>Slone Research Building</v>
          </cell>
        </row>
        <row r="42">
          <cell r="A42" t="str">
            <v>0054</v>
          </cell>
          <cell r="B42" t="str">
            <v>Funkhouser Building</v>
          </cell>
        </row>
        <row r="43">
          <cell r="A43" t="str">
            <v>0055</v>
          </cell>
          <cell r="B43" t="str">
            <v>Chemistry-Physics Building</v>
          </cell>
        </row>
        <row r="44">
          <cell r="A44" t="str">
            <v>0056</v>
          </cell>
          <cell r="B44" t="str">
            <v>Breckinridge Hall</v>
          </cell>
        </row>
        <row r="45">
          <cell r="A45" t="str">
            <v>0057</v>
          </cell>
          <cell r="B45" t="str">
            <v>Kinkead Hall</v>
          </cell>
        </row>
        <row r="46">
          <cell r="A46" t="str">
            <v>0058</v>
          </cell>
          <cell r="B46" t="str">
            <v>Bradley Hall</v>
          </cell>
        </row>
        <row r="47">
          <cell r="A47" t="str">
            <v>0059</v>
          </cell>
          <cell r="B47" t="str">
            <v>Bowman Hall</v>
          </cell>
        </row>
        <row r="48">
          <cell r="A48" t="str">
            <v>0061</v>
          </cell>
          <cell r="B48" t="str">
            <v>Tobacco Research Laboratory</v>
          </cell>
        </row>
        <row r="49">
          <cell r="A49" t="str">
            <v>0064</v>
          </cell>
          <cell r="B49" t="str">
            <v>Scovell Hall</v>
          </cell>
        </row>
        <row r="50">
          <cell r="A50" t="str">
            <v>0065</v>
          </cell>
          <cell r="B50" t="str">
            <v>Small Animal Lab</v>
          </cell>
        </row>
        <row r="51">
          <cell r="A51" t="str">
            <v>0066</v>
          </cell>
          <cell r="B51" t="str">
            <v>Agronomy Head House</v>
          </cell>
        </row>
        <row r="52">
          <cell r="A52" t="str">
            <v>0067</v>
          </cell>
          <cell r="B52" t="str">
            <v>Chi Omega Sorority</v>
          </cell>
        </row>
        <row r="53">
          <cell r="A53" t="str">
            <v>0068</v>
          </cell>
          <cell r="B53" t="str">
            <v>Delta Delta Delta Sorority</v>
          </cell>
        </row>
        <row r="54">
          <cell r="A54" t="str">
            <v>0069</v>
          </cell>
          <cell r="B54" t="str">
            <v>Alpha Delta Pi Sorority</v>
          </cell>
        </row>
        <row r="55">
          <cell r="A55" t="str">
            <v>0073</v>
          </cell>
          <cell r="B55" t="str">
            <v>Thomas Poe Cooper Building</v>
          </cell>
        </row>
        <row r="56">
          <cell r="A56" t="str">
            <v>0074</v>
          </cell>
          <cell r="B56" t="str">
            <v>Shively Track &amp; Field Stadium</v>
          </cell>
        </row>
        <row r="57">
          <cell r="A57" t="str">
            <v>0075</v>
          </cell>
          <cell r="B57" t="str">
            <v>Kelley Hall</v>
          </cell>
        </row>
        <row r="58">
          <cell r="A58" t="str">
            <v>0076</v>
          </cell>
          <cell r="B58" t="str">
            <v>Dimock Animal Pathology</v>
          </cell>
        </row>
        <row r="59">
          <cell r="A59" t="str">
            <v>0077</v>
          </cell>
          <cell r="B59" t="str">
            <v>653 Maxwelton Ct</v>
          </cell>
        </row>
        <row r="60">
          <cell r="A60" t="str">
            <v>0078</v>
          </cell>
          <cell r="B60" t="str">
            <v>Med Center Annex #5</v>
          </cell>
        </row>
        <row r="61">
          <cell r="A61" t="str">
            <v>0079</v>
          </cell>
          <cell r="B61" t="str">
            <v>Herman Lee Donovan Hall</v>
          </cell>
        </row>
        <row r="62">
          <cell r="A62" t="str">
            <v>0080</v>
          </cell>
          <cell r="B62" t="str">
            <v>Lyman T. Johnson Hall</v>
          </cell>
        </row>
        <row r="63">
          <cell r="A63" t="str">
            <v>0081</v>
          </cell>
          <cell r="B63" t="str">
            <v>Cooker Trailer Storage</v>
          </cell>
        </row>
        <row r="64">
          <cell r="A64" t="str">
            <v>0082</v>
          </cell>
          <cell r="B64" t="str">
            <v>Multi-Disciplinary Science Building (MDS)</v>
          </cell>
        </row>
        <row r="65">
          <cell r="A65" t="str">
            <v>0084</v>
          </cell>
          <cell r="B65" t="str">
            <v>Gatehouse Roach Bldg</v>
          </cell>
        </row>
        <row r="66">
          <cell r="A66" t="str">
            <v>0085</v>
          </cell>
          <cell r="B66" t="str">
            <v>Medical Center Heating and Cooling Plant</v>
          </cell>
        </row>
        <row r="67">
          <cell r="A67" t="str">
            <v>0086</v>
          </cell>
          <cell r="B67" t="str">
            <v>Medical Behavioral Science Building</v>
          </cell>
        </row>
        <row r="68">
          <cell r="A68" t="str">
            <v>0087</v>
          </cell>
          <cell r="B68" t="str">
            <v>Medical Center Storage Facility</v>
          </cell>
        </row>
        <row r="69">
          <cell r="A69" t="str">
            <v>0088</v>
          </cell>
          <cell r="B69" t="str">
            <v>Agriculture Motor Pool</v>
          </cell>
        </row>
        <row r="70">
          <cell r="A70" t="str">
            <v>0089</v>
          </cell>
          <cell r="B70" t="str">
            <v>Cooling Plant #1</v>
          </cell>
        </row>
        <row r="71">
          <cell r="A71" t="str">
            <v>0090</v>
          </cell>
          <cell r="B71" t="str">
            <v>Art and Visual Studies Building</v>
          </cell>
        </row>
        <row r="72">
          <cell r="A72" t="str">
            <v>0091</v>
          </cell>
          <cell r="B72" t="str">
            <v>Agriculture Science Center North</v>
          </cell>
        </row>
        <row r="73">
          <cell r="A73" t="str">
            <v>0092</v>
          </cell>
          <cell r="B73" t="str">
            <v>Seed House</v>
          </cell>
        </row>
        <row r="74">
          <cell r="A74" t="str">
            <v>0093</v>
          </cell>
          <cell r="B74" t="str">
            <v>Ben F. Roach Cancer Care Facility</v>
          </cell>
        </row>
        <row r="75">
          <cell r="A75" t="str">
            <v>0094</v>
          </cell>
          <cell r="B75" t="str">
            <v>Cooper House</v>
          </cell>
        </row>
        <row r="76">
          <cell r="A76" t="str">
            <v>0095</v>
          </cell>
          <cell r="B76" t="str">
            <v>Frances Jewell Hall</v>
          </cell>
        </row>
        <row r="77">
          <cell r="A77" t="str">
            <v>0096</v>
          </cell>
          <cell r="B77" t="str">
            <v>Dorothy Enslow Combs Cancer Research Building</v>
          </cell>
        </row>
        <row r="78">
          <cell r="A78" t="str">
            <v>0097</v>
          </cell>
          <cell r="B78" t="str">
            <v>E. S. Good Barn</v>
          </cell>
        </row>
        <row r="79">
          <cell r="A79" t="str">
            <v>0098</v>
          </cell>
          <cell r="B79" t="str">
            <v>Marylou Whitney and John Hendrickson Cancer Facility for Women</v>
          </cell>
        </row>
        <row r="80">
          <cell r="A80" t="str">
            <v>0099</v>
          </cell>
          <cell r="B80" t="str">
            <v>Gluck Equine Research Building</v>
          </cell>
        </row>
        <row r="81">
          <cell r="A81" t="str">
            <v>0100</v>
          </cell>
          <cell r="B81" t="str">
            <v>Haggin Hall</v>
          </cell>
        </row>
        <row r="82">
          <cell r="A82" t="str">
            <v>0101</v>
          </cell>
          <cell r="B82" t="str">
            <v>Reynolds Warehouse #1</v>
          </cell>
        </row>
        <row r="83">
          <cell r="A83" t="str">
            <v>0102</v>
          </cell>
          <cell r="B83" t="str">
            <v>Reynolds Warehouse #2</v>
          </cell>
        </row>
        <row r="84">
          <cell r="A84" t="str">
            <v>0104</v>
          </cell>
          <cell r="B84" t="str">
            <v>Chellgren Hall</v>
          </cell>
        </row>
        <row r="85">
          <cell r="A85" t="str">
            <v>0107</v>
          </cell>
          <cell r="B85" t="str">
            <v>Mining &amp; Minerals Resources Building</v>
          </cell>
        </row>
        <row r="86">
          <cell r="A86" t="str">
            <v>0108</v>
          </cell>
          <cell r="B86" t="str">
            <v>Center for Robotics &amp; Manufacturing Systems</v>
          </cell>
        </row>
        <row r="87">
          <cell r="A87" t="str">
            <v>0109</v>
          </cell>
          <cell r="B87" t="str">
            <v>Wendell &amp; Vickie Bell Soccer Complex</v>
          </cell>
        </row>
        <row r="88">
          <cell r="A88" t="str">
            <v>0110</v>
          </cell>
          <cell r="B88" t="str">
            <v>Maintenance Building (Athletics)</v>
          </cell>
        </row>
        <row r="89">
          <cell r="A89" t="str">
            <v>0113</v>
          </cell>
          <cell r="B89" t="str">
            <v>Shively Sports Center</v>
          </cell>
        </row>
        <row r="90">
          <cell r="A90" t="str">
            <v>0117</v>
          </cell>
          <cell r="B90" t="str">
            <v>Soccer Filming Tower</v>
          </cell>
        </row>
        <row r="91">
          <cell r="A91" t="str">
            <v>0119</v>
          </cell>
          <cell r="B91" t="str">
            <v>Helen King Alumni Building</v>
          </cell>
        </row>
        <row r="92">
          <cell r="A92" t="str">
            <v>0120</v>
          </cell>
          <cell r="B92" t="str">
            <v>Woodland Glen II</v>
          </cell>
        </row>
        <row r="93">
          <cell r="A93" t="str">
            <v>0121</v>
          </cell>
          <cell r="B93" t="str">
            <v>Sigma Nu Fraternity</v>
          </cell>
        </row>
        <row r="94">
          <cell r="A94" t="str">
            <v>0122</v>
          </cell>
          <cell r="B94" t="str">
            <v>Delta Gamma Sorority</v>
          </cell>
        </row>
        <row r="95">
          <cell r="A95" t="str">
            <v>0123</v>
          </cell>
          <cell r="B95" t="str">
            <v>Georgia M. Blazer Hall</v>
          </cell>
        </row>
        <row r="96">
          <cell r="A96" t="str">
            <v>0124</v>
          </cell>
          <cell r="B96" t="str">
            <v>Delta Zeta Sorority</v>
          </cell>
        </row>
        <row r="97">
          <cell r="A97" t="str">
            <v>0125</v>
          </cell>
          <cell r="B97" t="str">
            <v>Kappa Alpha Theta Sorority</v>
          </cell>
        </row>
        <row r="98">
          <cell r="A98" t="str">
            <v>0126</v>
          </cell>
          <cell r="B98" t="str">
            <v>Phi Sigma Kappa Fraternity</v>
          </cell>
        </row>
        <row r="99">
          <cell r="A99" t="str">
            <v>0127</v>
          </cell>
          <cell r="B99" t="str">
            <v>Alpha Gamma Delta Sorority</v>
          </cell>
        </row>
        <row r="100">
          <cell r="A100" t="str">
            <v>0128</v>
          </cell>
          <cell r="B100" t="str">
            <v>Kappa Delta Sorority</v>
          </cell>
        </row>
        <row r="101">
          <cell r="A101" t="str">
            <v>0129</v>
          </cell>
          <cell r="B101" t="str">
            <v>Delta Sigma Phi Fraternity</v>
          </cell>
        </row>
        <row r="102">
          <cell r="A102" t="str">
            <v>0139</v>
          </cell>
          <cell r="B102" t="str">
            <v>The 90</v>
          </cell>
        </row>
        <row r="103">
          <cell r="A103" t="str">
            <v>0141</v>
          </cell>
          <cell r="B103" t="str">
            <v>New Farmhouse Fraternity</v>
          </cell>
        </row>
        <row r="104">
          <cell r="A104" t="str">
            <v>0143</v>
          </cell>
          <cell r="B104" t="str">
            <v>Blanding II</v>
          </cell>
        </row>
        <row r="105">
          <cell r="A105" t="str">
            <v>0144</v>
          </cell>
          <cell r="B105" t="str">
            <v>Blanding III</v>
          </cell>
        </row>
        <row r="106">
          <cell r="A106" t="str">
            <v>0145</v>
          </cell>
          <cell r="B106" t="str">
            <v>Blanding Tower</v>
          </cell>
        </row>
        <row r="107">
          <cell r="A107" t="str">
            <v>0146</v>
          </cell>
          <cell r="B107" t="str">
            <v>Blanding IV</v>
          </cell>
        </row>
        <row r="108">
          <cell r="A108" t="str">
            <v>0147</v>
          </cell>
          <cell r="B108" t="str">
            <v>Complex Commons</v>
          </cell>
        </row>
        <row r="109">
          <cell r="A109" t="str">
            <v>0148</v>
          </cell>
          <cell r="B109" t="str">
            <v>Kirwan IV</v>
          </cell>
        </row>
        <row r="110">
          <cell r="A110" t="str">
            <v>0149</v>
          </cell>
          <cell r="B110" t="str">
            <v>Kirwan Tower</v>
          </cell>
        </row>
        <row r="111">
          <cell r="A111" t="str">
            <v>0150</v>
          </cell>
          <cell r="B111" t="str">
            <v>Kirwan III</v>
          </cell>
        </row>
        <row r="112">
          <cell r="A112" t="str">
            <v>0151</v>
          </cell>
          <cell r="B112" t="str">
            <v>Kirwan II</v>
          </cell>
        </row>
        <row r="113">
          <cell r="A113" t="str">
            <v>0152</v>
          </cell>
          <cell r="B113" t="str">
            <v>Kirwan I</v>
          </cell>
        </row>
        <row r="114">
          <cell r="A114" t="str">
            <v>0153</v>
          </cell>
          <cell r="B114" t="str">
            <v>Blanding I</v>
          </cell>
        </row>
        <row r="115">
          <cell r="A115" t="str">
            <v>0154</v>
          </cell>
          <cell r="B115" t="str">
            <v>Head House</v>
          </cell>
        </row>
        <row r="116">
          <cell r="A116" t="str">
            <v>0155</v>
          </cell>
          <cell r="B116" t="str">
            <v>Greenhouse No 2</v>
          </cell>
        </row>
        <row r="117">
          <cell r="A117" t="str">
            <v>0156</v>
          </cell>
          <cell r="B117" t="str">
            <v>Greenhouse No 4</v>
          </cell>
        </row>
        <row r="118">
          <cell r="A118" t="str">
            <v>0157</v>
          </cell>
          <cell r="B118" t="str">
            <v>Greenhouse No 7</v>
          </cell>
        </row>
        <row r="119">
          <cell r="A119" t="str">
            <v>0158</v>
          </cell>
          <cell r="B119" t="str">
            <v>Greenhouse No 5</v>
          </cell>
        </row>
        <row r="120">
          <cell r="A120" t="str">
            <v>0159</v>
          </cell>
          <cell r="B120" t="str">
            <v>Greenhouse No 3</v>
          </cell>
        </row>
        <row r="121">
          <cell r="A121" t="str">
            <v>0160</v>
          </cell>
          <cell r="B121" t="str">
            <v>Greenhouse No 1</v>
          </cell>
        </row>
        <row r="122">
          <cell r="A122" t="str">
            <v>0161</v>
          </cell>
          <cell r="B122" t="str">
            <v>Greenhouse No 9</v>
          </cell>
        </row>
        <row r="123">
          <cell r="A123" t="str">
            <v>0162</v>
          </cell>
          <cell r="B123" t="str">
            <v>Greenhouse No 11</v>
          </cell>
        </row>
        <row r="124">
          <cell r="A124" t="str">
            <v>0163</v>
          </cell>
          <cell r="B124" t="str">
            <v>Greenhouse No 6</v>
          </cell>
        </row>
        <row r="125">
          <cell r="A125" t="str">
            <v>0164</v>
          </cell>
          <cell r="B125" t="str">
            <v>Greenhouse No 12</v>
          </cell>
        </row>
        <row r="126">
          <cell r="A126" t="str">
            <v>0166</v>
          </cell>
          <cell r="B126" t="str">
            <v>Gatehouse Administration Dr</v>
          </cell>
        </row>
        <row r="127">
          <cell r="A127" t="str">
            <v>0167</v>
          </cell>
          <cell r="B127" t="str">
            <v>Gatehouse Rose &amp; Chem/Physics</v>
          </cell>
        </row>
        <row r="128">
          <cell r="A128" t="str">
            <v>0172</v>
          </cell>
          <cell r="B128" t="str">
            <v>Alpha Gamma Rho Fraternity</v>
          </cell>
        </row>
        <row r="129">
          <cell r="A129" t="str">
            <v>0173</v>
          </cell>
          <cell r="B129" t="str">
            <v>Gatehouse Med Plaza</v>
          </cell>
        </row>
        <row r="130">
          <cell r="A130" t="str">
            <v>0174</v>
          </cell>
          <cell r="B130" t="str">
            <v>Don &amp; Cathy Jacobs Science Building</v>
          </cell>
        </row>
        <row r="131">
          <cell r="A131" t="str">
            <v>0175</v>
          </cell>
          <cell r="B131" t="str">
            <v>Gatehouse Med Plaza</v>
          </cell>
        </row>
        <row r="132">
          <cell r="A132" t="str">
            <v>0176</v>
          </cell>
          <cell r="B132" t="str">
            <v>Gatehouse KY Clinic</v>
          </cell>
        </row>
        <row r="133">
          <cell r="A133" t="str">
            <v>0177</v>
          </cell>
          <cell r="B133" t="str">
            <v>Residence Motor Pool</v>
          </cell>
        </row>
        <row r="134">
          <cell r="A134" t="str">
            <v>0178</v>
          </cell>
          <cell r="B134" t="str">
            <v>Gatehouse Young Library</v>
          </cell>
        </row>
        <row r="135">
          <cell r="A135" t="str">
            <v>0181</v>
          </cell>
          <cell r="B135" t="str">
            <v>Woodland Glen III</v>
          </cell>
        </row>
        <row r="136">
          <cell r="A136" t="str">
            <v>0182</v>
          </cell>
          <cell r="B136" t="str">
            <v>Agriculture Distribution Storage Annex</v>
          </cell>
        </row>
        <row r="137">
          <cell r="A137" t="str">
            <v>0183</v>
          </cell>
          <cell r="B137" t="str">
            <v>Isolation Barn</v>
          </cell>
        </row>
        <row r="138">
          <cell r="A138" t="str">
            <v>0184</v>
          </cell>
          <cell r="B138" t="str">
            <v>Agricultural Machine Research Lab</v>
          </cell>
        </row>
        <row r="139">
          <cell r="A139" t="str">
            <v>0185</v>
          </cell>
          <cell r="B139" t="str">
            <v>Garage by Motor Pool Residence</v>
          </cell>
        </row>
        <row r="140">
          <cell r="A140" t="str">
            <v>0186</v>
          </cell>
          <cell r="B140" t="str">
            <v>Woodland Glen IV</v>
          </cell>
        </row>
        <row r="141">
          <cell r="A141" t="str">
            <v>0188</v>
          </cell>
          <cell r="B141" t="str">
            <v>Woodland Glen V</v>
          </cell>
        </row>
        <row r="142">
          <cell r="A142" t="str">
            <v>0189</v>
          </cell>
          <cell r="B142" t="str">
            <v>Shawneetown Bldg A</v>
          </cell>
        </row>
        <row r="143">
          <cell r="A143" t="str">
            <v>0190</v>
          </cell>
          <cell r="B143" t="str">
            <v>Shawneetown Bldg B</v>
          </cell>
        </row>
        <row r="144">
          <cell r="A144" t="str">
            <v>0191</v>
          </cell>
          <cell r="B144" t="str">
            <v>Shawneetown Bldg D</v>
          </cell>
        </row>
        <row r="145">
          <cell r="A145" t="str">
            <v>0192</v>
          </cell>
          <cell r="B145" t="str">
            <v>Shawneetown Bldg F</v>
          </cell>
        </row>
        <row r="146">
          <cell r="A146" t="str">
            <v>0193</v>
          </cell>
          <cell r="B146" t="str">
            <v>Shawneetown Bldg E</v>
          </cell>
        </row>
        <row r="147">
          <cell r="A147" t="str">
            <v>0194</v>
          </cell>
          <cell r="B147" t="str">
            <v>Shawneetown Bldg C</v>
          </cell>
        </row>
        <row r="148">
          <cell r="A148" t="str">
            <v>0196</v>
          </cell>
          <cell r="B148" t="str">
            <v>Band Viewing Tower</v>
          </cell>
        </row>
        <row r="149">
          <cell r="A149" t="str">
            <v>0197</v>
          </cell>
          <cell r="B149" t="str">
            <v>Parking Garage No 1</v>
          </cell>
        </row>
        <row r="150">
          <cell r="A150" t="str">
            <v>0198</v>
          </cell>
          <cell r="B150" t="str">
            <v>Parking Garage No 2</v>
          </cell>
        </row>
        <row r="151">
          <cell r="A151" t="str">
            <v>0199</v>
          </cell>
          <cell r="B151" t="str">
            <v>Parking Garage No 3</v>
          </cell>
        </row>
        <row r="152">
          <cell r="A152" t="str">
            <v>0200</v>
          </cell>
          <cell r="B152" t="str">
            <v>Wethington Allied Health Building</v>
          </cell>
        </row>
        <row r="153">
          <cell r="A153" t="str">
            <v>0202</v>
          </cell>
          <cell r="B153" t="str">
            <v>Parking Garage No 5</v>
          </cell>
        </row>
        <row r="154">
          <cell r="A154" t="str">
            <v>0204</v>
          </cell>
          <cell r="B154" t="str">
            <v>Cooling Plant #2</v>
          </cell>
        </row>
        <row r="155">
          <cell r="A155" t="str">
            <v>0205</v>
          </cell>
          <cell r="B155" t="str">
            <v>Phi Mu</v>
          </cell>
        </row>
        <row r="156">
          <cell r="A156" t="str">
            <v>0207</v>
          </cell>
          <cell r="B156" t="str">
            <v>Arts Metal Building</v>
          </cell>
        </row>
        <row r="157">
          <cell r="A157" t="str">
            <v>0210</v>
          </cell>
          <cell r="B157" t="str">
            <v>Reynolds Warehouse #4</v>
          </cell>
        </row>
        <row r="158">
          <cell r="A158" t="str">
            <v>0211</v>
          </cell>
          <cell r="B158" t="str">
            <v>Maxwell Place Garage</v>
          </cell>
        </row>
        <row r="159">
          <cell r="A159" t="str">
            <v>0212</v>
          </cell>
          <cell r="B159" t="str">
            <v>Lancaster Aquatics</v>
          </cell>
        </row>
        <row r="160">
          <cell r="A160" t="str">
            <v>0213</v>
          </cell>
          <cell r="B160" t="str">
            <v>Boone Tennis Center</v>
          </cell>
        </row>
        <row r="161">
          <cell r="A161" t="str">
            <v>0214</v>
          </cell>
          <cell r="B161" t="str">
            <v>Flammable Storage Building</v>
          </cell>
        </row>
        <row r="162">
          <cell r="A162" t="str">
            <v>0215</v>
          </cell>
          <cell r="B162" t="str">
            <v>W. P. Garrigus Building</v>
          </cell>
        </row>
        <row r="163">
          <cell r="A163" t="str">
            <v>0216</v>
          </cell>
          <cell r="B163" t="str">
            <v>Multi-Disciplinary Research Lab #3</v>
          </cell>
        </row>
        <row r="164">
          <cell r="A164" t="str">
            <v>0217</v>
          </cell>
          <cell r="B164" t="str">
            <v>Electric Substation #2</v>
          </cell>
        </row>
        <row r="165">
          <cell r="A165" t="str">
            <v>0219</v>
          </cell>
          <cell r="B165" t="str">
            <v>Seaton Center</v>
          </cell>
        </row>
        <row r="166">
          <cell r="A166" t="str">
            <v>0220</v>
          </cell>
          <cell r="B166" t="str">
            <v>Bernard Johnson Student Rec Ctr</v>
          </cell>
        </row>
        <row r="167">
          <cell r="A167" t="str">
            <v>0222</v>
          </cell>
          <cell r="B167" t="str">
            <v>Kroger Field</v>
          </cell>
        </row>
        <row r="168">
          <cell r="A168" t="str">
            <v>0223</v>
          </cell>
          <cell r="B168" t="str">
            <v>Warren Wright Medical Plaza</v>
          </cell>
        </row>
        <row r="169">
          <cell r="A169" t="str">
            <v>0224</v>
          </cell>
          <cell r="B169" t="str">
            <v>Lucille Caudill Little Fine Arts Library</v>
          </cell>
        </row>
        <row r="170">
          <cell r="A170" t="str">
            <v>0225</v>
          </cell>
          <cell r="B170" t="str">
            <v>T H Morgan Biological Sciences</v>
          </cell>
        </row>
        <row r="171">
          <cell r="A171" t="str">
            <v>0227</v>
          </cell>
          <cell r="B171" t="str">
            <v>Recreation Equipment Storage Building</v>
          </cell>
        </row>
        <row r="172">
          <cell r="A172" t="str">
            <v>0229</v>
          </cell>
          <cell r="B172" t="str">
            <v>Agricultural Distribution Center</v>
          </cell>
        </row>
        <row r="173">
          <cell r="A173" t="str">
            <v>0230</v>
          </cell>
          <cell r="B173" t="str">
            <v>Sanders-Brown Center on Aging</v>
          </cell>
        </row>
        <row r="174">
          <cell r="A174" t="str">
            <v>0232</v>
          </cell>
          <cell r="B174" t="str">
            <v>College of Nursing</v>
          </cell>
        </row>
        <row r="175">
          <cell r="A175" t="str">
            <v>0235</v>
          </cell>
          <cell r="B175" t="str">
            <v>John W Oswald Building</v>
          </cell>
        </row>
        <row r="176">
          <cell r="A176" t="str">
            <v>0236</v>
          </cell>
          <cell r="B176" t="str">
            <v>Kentucky Tobacco Research and Development Center</v>
          </cell>
        </row>
        <row r="177">
          <cell r="A177" t="str">
            <v>0241</v>
          </cell>
          <cell r="B177" t="str">
            <v>Singletary Center for the Arts</v>
          </cell>
        </row>
        <row r="178">
          <cell r="A178" t="str">
            <v>0243</v>
          </cell>
          <cell r="B178" t="str">
            <v>Greg Page Apartments 1</v>
          </cell>
        </row>
        <row r="179">
          <cell r="A179" t="str">
            <v>0244</v>
          </cell>
          <cell r="B179" t="str">
            <v>Greg Page Apartments 2</v>
          </cell>
        </row>
        <row r="180">
          <cell r="A180" t="str">
            <v>0245</v>
          </cell>
          <cell r="B180" t="str">
            <v>Greg Page Apartments 3</v>
          </cell>
        </row>
        <row r="181">
          <cell r="A181" t="str">
            <v>0246</v>
          </cell>
          <cell r="B181" t="str">
            <v>Greg Page Apartments 4</v>
          </cell>
        </row>
        <row r="182">
          <cell r="A182" t="str">
            <v>0247</v>
          </cell>
          <cell r="B182" t="str">
            <v>Greg Page Apartments 5</v>
          </cell>
        </row>
        <row r="183">
          <cell r="A183" t="str">
            <v>0248</v>
          </cell>
          <cell r="B183" t="str">
            <v>Greg Page Apartments 6</v>
          </cell>
        </row>
        <row r="184">
          <cell r="A184" t="str">
            <v>0249</v>
          </cell>
          <cell r="B184" t="str">
            <v>Greg Page Apartments 7</v>
          </cell>
        </row>
        <row r="185">
          <cell r="A185" t="str">
            <v>0250</v>
          </cell>
          <cell r="B185" t="str">
            <v>Greg Page Apartments 8</v>
          </cell>
        </row>
        <row r="186">
          <cell r="A186" t="str">
            <v>0252</v>
          </cell>
          <cell r="B186" t="str">
            <v>Greg Page Apartments 10</v>
          </cell>
        </row>
        <row r="187">
          <cell r="A187" t="str">
            <v>0253</v>
          </cell>
          <cell r="B187" t="str">
            <v>Greg Page Apartments 11</v>
          </cell>
        </row>
        <row r="188">
          <cell r="A188" t="str">
            <v>0254</v>
          </cell>
          <cell r="B188" t="str">
            <v>Greg Page Apartments 12</v>
          </cell>
        </row>
        <row r="189">
          <cell r="A189" t="str">
            <v>0255</v>
          </cell>
          <cell r="B189" t="str">
            <v>Greg Page Apartments 13</v>
          </cell>
        </row>
        <row r="190">
          <cell r="A190" t="str">
            <v>0256</v>
          </cell>
          <cell r="B190" t="str">
            <v>Greg Page Apartments 14</v>
          </cell>
        </row>
        <row r="191">
          <cell r="A191" t="str">
            <v>0257</v>
          </cell>
          <cell r="B191" t="str">
            <v>Greg Page Apartments 15</v>
          </cell>
        </row>
        <row r="192">
          <cell r="A192" t="str">
            <v>0258</v>
          </cell>
          <cell r="B192" t="str">
            <v>Greg Page Apartments 16</v>
          </cell>
        </row>
        <row r="193">
          <cell r="A193" t="str">
            <v>0259</v>
          </cell>
          <cell r="B193" t="str">
            <v>Greg Page Apartments 17</v>
          </cell>
        </row>
        <row r="194">
          <cell r="A194" t="str">
            <v>0260</v>
          </cell>
          <cell r="B194" t="str">
            <v>Greg Page Apartments 18</v>
          </cell>
        </row>
        <row r="195">
          <cell r="A195" t="str">
            <v>0261</v>
          </cell>
          <cell r="B195" t="str">
            <v>Greg Page Apartments 19</v>
          </cell>
        </row>
        <row r="196">
          <cell r="A196" t="str">
            <v>0262</v>
          </cell>
          <cell r="B196" t="str">
            <v>Greg Page Apartments 20</v>
          </cell>
        </row>
        <row r="197">
          <cell r="A197" t="str">
            <v>0263</v>
          </cell>
          <cell r="B197" t="str">
            <v>Greg Page Apartments 21</v>
          </cell>
        </row>
        <row r="198">
          <cell r="A198" t="str">
            <v>0264</v>
          </cell>
          <cell r="B198" t="str">
            <v>Greg Page Apartments 22</v>
          </cell>
        </row>
        <row r="199">
          <cell r="A199" t="str">
            <v>0265</v>
          </cell>
          <cell r="B199" t="str">
            <v>Greg Page Apartments 23</v>
          </cell>
        </row>
        <row r="200">
          <cell r="A200" t="str">
            <v>0266</v>
          </cell>
          <cell r="B200" t="str">
            <v>Greg Page Apartments 24</v>
          </cell>
        </row>
        <row r="201">
          <cell r="A201" t="str">
            <v>0267</v>
          </cell>
          <cell r="B201" t="str">
            <v>Greg Page Apartments 25</v>
          </cell>
        </row>
        <row r="202">
          <cell r="A202" t="str">
            <v>0268</v>
          </cell>
          <cell r="B202" t="str">
            <v>Greg Page Food Storage Laundry</v>
          </cell>
        </row>
        <row r="203">
          <cell r="A203" t="str">
            <v>0269</v>
          </cell>
          <cell r="B203" t="str">
            <v>Communications Building</v>
          </cell>
        </row>
        <row r="204">
          <cell r="A204" t="str">
            <v>0274</v>
          </cell>
          <cell r="B204" t="str">
            <v>Moloney Building</v>
          </cell>
        </row>
        <row r="205">
          <cell r="A205" t="str">
            <v>0275</v>
          </cell>
          <cell r="B205" t="str">
            <v>Bruce Poundstone Regulatory Services Building</v>
          </cell>
        </row>
        <row r="206">
          <cell r="A206" t="str">
            <v>0276</v>
          </cell>
          <cell r="B206" t="str">
            <v>Charles E. Barnhart Building</v>
          </cell>
        </row>
        <row r="207">
          <cell r="A207" t="str">
            <v>0277</v>
          </cell>
          <cell r="B207" t="str">
            <v>EJ Nutter Training Center</v>
          </cell>
        </row>
        <row r="208">
          <cell r="A208" t="str">
            <v>0278</v>
          </cell>
          <cell r="B208" t="str">
            <v>PPD Storage Building</v>
          </cell>
        </row>
        <row r="209">
          <cell r="A209" t="str">
            <v>0279</v>
          </cell>
          <cell r="B209" t="str">
            <v>BIRP Building</v>
          </cell>
        </row>
        <row r="210">
          <cell r="A210" t="str">
            <v>0280</v>
          </cell>
          <cell r="B210" t="str">
            <v>Joe Craft Football Training Facility</v>
          </cell>
        </row>
        <row r="211">
          <cell r="A211" t="str">
            <v>0281</v>
          </cell>
          <cell r="B211" t="str">
            <v>Oliver H. Raymond Civil Engineering</v>
          </cell>
        </row>
        <row r="212">
          <cell r="A212" t="str">
            <v>0282</v>
          </cell>
          <cell r="B212" t="str">
            <v>Gas Storage Building</v>
          </cell>
        </row>
        <row r="213">
          <cell r="A213" t="str">
            <v>0283</v>
          </cell>
          <cell r="B213" t="str">
            <v>Hagan Baseball Stadium</v>
          </cell>
        </row>
        <row r="214">
          <cell r="A214" t="str">
            <v>0284</v>
          </cell>
          <cell r="B214" t="str">
            <v>Kentucky Clinic</v>
          </cell>
        </row>
        <row r="215">
          <cell r="A215" t="str">
            <v>0285</v>
          </cell>
          <cell r="B215" t="str">
            <v>Nutter Field House</v>
          </cell>
        </row>
        <row r="216">
          <cell r="A216" t="str">
            <v>0286</v>
          </cell>
          <cell r="B216" t="str">
            <v>ASTeCC</v>
          </cell>
        </row>
        <row r="217">
          <cell r="A217" t="str">
            <v>0288</v>
          </cell>
          <cell r="B217" t="str">
            <v>PPD Greenhouse</v>
          </cell>
        </row>
        <row r="218">
          <cell r="A218" t="str">
            <v>0289</v>
          </cell>
          <cell r="B218" t="str">
            <v>Stadium View Storage Building</v>
          </cell>
        </row>
        <row r="219">
          <cell r="A219" t="str">
            <v>0293</v>
          </cell>
          <cell r="B219" t="str">
            <v>UK Hospital - Chandler Medical Center &amp; Hospital</v>
          </cell>
        </row>
        <row r="220">
          <cell r="A220" t="str">
            <v>0294</v>
          </cell>
          <cell r="B220" t="str">
            <v>Gill Heart and Vascular Institute</v>
          </cell>
        </row>
        <row r="221">
          <cell r="A221" t="str">
            <v>0297</v>
          </cell>
          <cell r="B221" t="str">
            <v>Dental Science Building</v>
          </cell>
        </row>
        <row r="222">
          <cell r="A222" t="str">
            <v>0298</v>
          </cell>
          <cell r="B222" t="str">
            <v>William R. Willard Medical Education Building</v>
          </cell>
        </row>
        <row r="223">
          <cell r="A223" t="str">
            <v>0300</v>
          </cell>
          <cell r="B223" t="str">
            <v>Arboretum Tool Shed</v>
          </cell>
        </row>
        <row r="224">
          <cell r="A224" t="str">
            <v>0301</v>
          </cell>
          <cell r="B224" t="str">
            <v>154 Bonnie Brae</v>
          </cell>
        </row>
        <row r="225">
          <cell r="A225" t="str">
            <v>0302</v>
          </cell>
          <cell r="B225" t="str">
            <v>Dorotha Smith Oatts Visitor Center</v>
          </cell>
        </row>
        <row r="226">
          <cell r="A226" t="str">
            <v>0303</v>
          </cell>
          <cell r="B226" t="str">
            <v>Arboretum Restrooms</v>
          </cell>
        </row>
        <row r="227">
          <cell r="A227" t="str">
            <v>0305</v>
          </cell>
          <cell r="B227" t="str">
            <v>Peter P. Bosomworth Health Sciences Research Building</v>
          </cell>
        </row>
        <row r="228">
          <cell r="A228" t="str">
            <v>0308</v>
          </cell>
          <cell r="B228" t="str">
            <v>Hospital Smoking Shelter</v>
          </cell>
        </row>
        <row r="229">
          <cell r="A229" t="str">
            <v>0312</v>
          </cell>
          <cell r="B229" t="str">
            <v>Plant Sciences</v>
          </cell>
        </row>
        <row r="230">
          <cell r="A230" t="str">
            <v>0314</v>
          </cell>
          <cell r="B230" t="str">
            <v>252 East Maxwell St</v>
          </cell>
        </row>
        <row r="231">
          <cell r="A231" t="str">
            <v>0315</v>
          </cell>
          <cell r="B231" t="str">
            <v>206 East Maxwell St</v>
          </cell>
        </row>
        <row r="232">
          <cell r="A232" t="str">
            <v>0333</v>
          </cell>
          <cell r="B232" t="str">
            <v>641 South Limestone St</v>
          </cell>
        </row>
        <row r="233">
          <cell r="A233" t="str">
            <v>0336</v>
          </cell>
          <cell r="B233" t="str">
            <v>Thomas D Clark Building</v>
          </cell>
        </row>
        <row r="234">
          <cell r="A234" t="str">
            <v>0337</v>
          </cell>
          <cell r="B234" t="str">
            <v>663 South Limestone Garage</v>
          </cell>
        </row>
        <row r="235">
          <cell r="A235" t="str">
            <v>0343</v>
          </cell>
          <cell r="B235" t="str">
            <v>Bingham Davis House</v>
          </cell>
        </row>
        <row r="236">
          <cell r="A236" t="str">
            <v>0344</v>
          </cell>
          <cell r="B236" t="str">
            <v>Raymond F. Betts House</v>
          </cell>
        </row>
        <row r="237">
          <cell r="A237" t="str">
            <v>0345</v>
          </cell>
          <cell r="B237" t="str">
            <v>Max Kade German House and Cultural Center</v>
          </cell>
        </row>
        <row r="238">
          <cell r="A238" t="str">
            <v>0346</v>
          </cell>
          <cell r="B238" t="str">
            <v>654 Maxwelton Ct</v>
          </cell>
        </row>
        <row r="239">
          <cell r="A239" t="str">
            <v>0347</v>
          </cell>
          <cell r="B239" t="str">
            <v>624 Maxwelton Ct</v>
          </cell>
        </row>
        <row r="240">
          <cell r="A240" t="str">
            <v>0348</v>
          </cell>
          <cell r="B240" t="str">
            <v>626 Maxwelton Ct</v>
          </cell>
        </row>
        <row r="241">
          <cell r="A241" t="str">
            <v>0349</v>
          </cell>
          <cell r="B241" t="str">
            <v>641 Maxwelton Ct</v>
          </cell>
        </row>
        <row r="242">
          <cell r="A242" t="str">
            <v>0350</v>
          </cell>
          <cell r="B242" t="str">
            <v>643 Maxwelton Ct</v>
          </cell>
        </row>
        <row r="243">
          <cell r="A243" t="str">
            <v>0351</v>
          </cell>
          <cell r="B243" t="str">
            <v>644 Maxwelton Ct</v>
          </cell>
        </row>
        <row r="244">
          <cell r="A244" t="str">
            <v>0353</v>
          </cell>
          <cell r="B244" t="str">
            <v>520 Oldham Ct</v>
          </cell>
        </row>
        <row r="245">
          <cell r="A245" t="str">
            <v>0377</v>
          </cell>
          <cell r="B245" t="str">
            <v>319 Rose Lane</v>
          </cell>
        </row>
        <row r="246">
          <cell r="A246" t="str">
            <v>0378</v>
          </cell>
          <cell r="B246" t="str">
            <v>321 Rose Lane</v>
          </cell>
        </row>
        <row r="247">
          <cell r="A247" t="str">
            <v>0381</v>
          </cell>
          <cell r="B247" t="str">
            <v>162-164 Gazette Avenue</v>
          </cell>
        </row>
        <row r="248">
          <cell r="A248" t="str">
            <v>0382</v>
          </cell>
          <cell r="B248" t="str">
            <v>Sky Blue Solar House</v>
          </cell>
        </row>
        <row r="249">
          <cell r="A249" t="str">
            <v>0386</v>
          </cell>
          <cell r="B249" t="str">
            <v>150 Gazette Avenue</v>
          </cell>
        </row>
        <row r="250">
          <cell r="A250" t="str">
            <v>0391</v>
          </cell>
          <cell r="B250" t="str">
            <v>Bus Shelter #2</v>
          </cell>
        </row>
        <row r="251">
          <cell r="A251" t="str">
            <v>0393</v>
          </cell>
          <cell r="B251" t="str">
            <v>Bus Shelter #7</v>
          </cell>
        </row>
        <row r="252">
          <cell r="A252" t="str">
            <v>0394</v>
          </cell>
          <cell r="B252" t="str">
            <v>Bus Shelter #6</v>
          </cell>
        </row>
        <row r="253">
          <cell r="A253" t="str">
            <v>0397</v>
          </cell>
          <cell r="B253" t="str">
            <v>Bus Shelter #9</v>
          </cell>
        </row>
        <row r="254">
          <cell r="A254" t="str">
            <v>0398</v>
          </cell>
          <cell r="B254" t="str">
            <v>Bus Shelter #10</v>
          </cell>
        </row>
        <row r="255">
          <cell r="A255" t="str">
            <v>0399</v>
          </cell>
          <cell r="B255" t="str">
            <v>Bus Shelter #11</v>
          </cell>
        </row>
        <row r="256">
          <cell r="A256" t="str">
            <v>0400</v>
          </cell>
          <cell r="B256" t="str">
            <v>Ellen H. Richards House</v>
          </cell>
        </row>
        <row r="257">
          <cell r="A257" t="str">
            <v>0401</v>
          </cell>
          <cell r="B257" t="str">
            <v>Weldon House</v>
          </cell>
        </row>
        <row r="258">
          <cell r="A258" t="str">
            <v>0403</v>
          </cell>
          <cell r="B258" t="str">
            <v>Weldon House Unit 2</v>
          </cell>
        </row>
        <row r="259">
          <cell r="A259" t="str">
            <v>0413</v>
          </cell>
          <cell r="B259" t="str">
            <v>Softball/Soccer Locker Rooms</v>
          </cell>
        </row>
        <row r="260">
          <cell r="A260" t="str">
            <v>0417</v>
          </cell>
          <cell r="B260" t="str">
            <v>660 South Limestone</v>
          </cell>
        </row>
        <row r="261">
          <cell r="A261" t="str">
            <v>0419</v>
          </cell>
          <cell r="B261" t="str">
            <v>Bus Shelter #13</v>
          </cell>
        </row>
        <row r="262">
          <cell r="A262" t="str">
            <v>0420</v>
          </cell>
          <cell r="B262" t="str">
            <v>424 Euclid Avenue</v>
          </cell>
        </row>
        <row r="263">
          <cell r="A263" t="str">
            <v>0432</v>
          </cell>
          <cell r="B263" t="str">
            <v>Commonwealth House</v>
          </cell>
        </row>
        <row r="264">
          <cell r="A264" t="str">
            <v>0433</v>
          </cell>
          <cell r="B264" t="str">
            <v>William E and Casiana Schmidt Vocal Arts Center</v>
          </cell>
        </row>
        <row r="265">
          <cell r="A265" t="str">
            <v>0442</v>
          </cell>
          <cell r="B265" t="str">
            <v>Ligon House</v>
          </cell>
        </row>
        <row r="266">
          <cell r="A266" t="str">
            <v>0446</v>
          </cell>
          <cell r="B266" t="str">
            <v>John Cropp Softball Stadium</v>
          </cell>
        </row>
        <row r="267">
          <cell r="A267" t="str">
            <v>0447</v>
          </cell>
          <cell r="B267" t="str">
            <v>Hitting Pavilion</v>
          </cell>
        </row>
        <row r="268">
          <cell r="A268" t="str">
            <v>0448</v>
          </cell>
          <cell r="B268" t="str">
            <v>Football Storage Shed</v>
          </cell>
        </row>
        <row r="269">
          <cell r="A269" t="str">
            <v>0449</v>
          </cell>
          <cell r="B269" t="str">
            <v>Shively Grounds Storage Building</v>
          </cell>
        </row>
        <row r="270">
          <cell r="A270" t="str">
            <v>0453</v>
          </cell>
          <cell r="B270" t="str">
            <v>Shively Grounds Building</v>
          </cell>
        </row>
        <row r="271">
          <cell r="A271" t="str">
            <v>0456</v>
          </cell>
          <cell r="B271" t="str">
            <v>W.T. Young Library</v>
          </cell>
        </row>
        <row r="272">
          <cell r="A272" t="str">
            <v>0462</v>
          </cell>
          <cell r="B272" t="str">
            <v>Sarah Bennett Holmes Hall</v>
          </cell>
        </row>
        <row r="273">
          <cell r="A273" t="str">
            <v>0463</v>
          </cell>
          <cell r="B273" t="str">
            <v>Cleona Belle Matthews Boyd Hall</v>
          </cell>
        </row>
        <row r="274">
          <cell r="A274" t="str">
            <v>0465</v>
          </cell>
          <cell r="B274" t="str">
            <v>Pavilion at Kroger Field</v>
          </cell>
        </row>
        <row r="275">
          <cell r="A275" t="str">
            <v>0467</v>
          </cell>
          <cell r="B275" t="str">
            <v>220 Transcript Ave</v>
          </cell>
        </row>
        <row r="276">
          <cell r="A276" t="str">
            <v>0473</v>
          </cell>
          <cell r="B276" t="str">
            <v>505 Oldham Ct</v>
          </cell>
        </row>
        <row r="277">
          <cell r="A277" t="str">
            <v>0481</v>
          </cell>
          <cell r="B277" t="str">
            <v>LCC Academic Tech Building</v>
          </cell>
        </row>
        <row r="278">
          <cell r="A278" t="str">
            <v>0484</v>
          </cell>
          <cell r="B278" t="str">
            <v>Real Properties Garage</v>
          </cell>
        </row>
        <row r="279">
          <cell r="A279" t="str">
            <v>0485</v>
          </cell>
          <cell r="B279" t="str">
            <v>Boone Tennis Stadium</v>
          </cell>
        </row>
        <row r="280">
          <cell r="A280" t="str">
            <v>0487</v>
          </cell>
          <cell r="B280" t="str">
            <v>518 Oldham Ct</v>
          </cell>
        </row>
        <row r="281">
          <cell r="A281" t="str">
            <v>0488</v>
          </cell>
          <cell r="B281" t="str">
            <v>Woodland Early Learning Center</v>
          </cell>
        </row>
        <row r="282">
          <cell r="A282" t="str">
            <v>0489</v>
          </cell>
          <cell r="B282" t="str">
            <v>1117 South Limestone</v>
          </cell>
        </row>
        <row r="283">
          <cell r="A283" t="str">
            <v>0490</v>
          </cell>
          <cell r="B283" t="str">
            <v>Environmental Quality Management</v>
          </cell>
        </row>
        <row r="284">
          <cell r="A284" t="str">
            <v>0494</v>
          </cell>
          <cell r="B284" t="str">
            <v>Stuckert Career Center</v>
          </cell>
        </row>
        <row r="285">
          <cell r="A285" t="str">
            <v>0495</v>
          </cell>
          <cell r="B285" t="str">
            <v>James F. Hardymon Communications Building</v>
          </cell>
        </row>
        <row r="286">
          <cell r="A286" t="str">
            <v>0503</v>
          </cell>
          <cell r="B286" t="str">
            <v>Ralph G Anderson Building (Mech Eng)</v>
          </cell>
        </row>
        <row r="287">
          <cell r="A287" t="str">
            <v>0504</v>
          </cell>
          <cell r="B287" t="str">
            <v>447 Pennsylvania Ave</v>
          </cell>
        </row>
        <row r="288">
          <cell r="A288" t="str">
            <v>0505</v>
          </cell>
          <cell r="B288" t="str">
            <v>441 Pennsylvania Ave</v>
          </cell>
        </row>
        <row r="289">
          <cell r="A289" t="str">
            <v>0507</v>
          </cell>
          <cell r="B289" t="str">
            <v>Sigma Alpha Epsilon Fraternity</v>
          </cell>
        </row>
        <row r="290">
          <cell r="A290" t="str">
            <v>0509</v>
          </cell>
          <cell r="B290" t="str">
            <v>Biomedical Biological Sciences Research Building</v>
          </cell>
        </row>
        <row r="291">
          <cell r="A291" t="str">
            <v>0514</v>
          </cell>
          <cell r="B291" t="str">
            <v>Central Utility Plant #4</v>
          </cell>
        </row>
        <row r="292">
          <cell r="A292" t="str">
            <v>0517</v>
          </cell>
          <cell r="B292" t="str">
            <v>College of Medicine Learning Center</v>
          </cell>
        </row>
        <row r="293">
          <cell r="A293" t="str">
            <v>0518</v>
          </cell>
          <cell r="B293" t="str">
            <v>BBSRB Generator Building</v>
          </cell>
        </row>
        <row r="294">
          <cell r="A294" t="str">
            <v>0564</v>
          </cell>
          <cell r="B294" t="str">
            <v>630 South Broadway</v>
          </cell>
        </row>
        <row r="295">
          <cell r="A295" t="str">
            <v>0565</v>
          </cell>
          <cell r="B295" t="str">
            <v>John T. Smith Hall</v>
          </cell>
        </row>
        <row r="296">
          <cell r="A296" t="str">
            <v>0566</v>
          </cell>
          <cell r="B296" t="str">
            <v>Dale E. Baldwin Hall</v>
          </cell>
        </row>
        <row r="297">
          <cell r="A297" t="str">
            <v>0567</v>
          </cell>
          <cell r="B297" t="str">
            <v>Margaret Ingels Hall</v>
          </cell>
        </row>
        <row r="298">
          <cell r="A298" t="str">
            <v>0568</v>
          </cell>
          <cell r="B298" t="str">
            <v>David P. Roselle Hall</v>
          </cell>
        </row>
        <row r="299">
          <cell r="A299" t="str">
            <v>0571</v>
          </cell>
          <cell r="B299" t="str">
            <v>Parking Structure #6</v>
          </cell>
        </row>
        <row r="300">
          <cell r="A300" t="str">
            <v>0572</v>
          </cell>
          <cell r="B300" t="str">
            <v>Parking Structure #7</v>
          </cell>
        </row>
        <row r="301">
          <cell r="A301" t="str">
            <v>0582</v>
          </cell>
          <cell r="B301" t="str">
            <v>University Health Service</v>
          </cell>
        </row>
        <row r="302">
          <cell r="A302" t="str">
            <v>0585</v>
          </cell>
          <cell r="B302" t="str">
            <v>Baseball Training Pavilion</v>
          </cell>
        </row>
        <row r="303">
          <cell r="A303" t="str">
            <v>0592</v>
          </cell>
          <cell r="B303" t="str">
            <v>Storage Shed</v>
          </cell>
        </row>
        <row r="304">
          <cell r="A304" t="str">
            <v>0596</v>
          </cell>
          <cell r="B304" t="str">
            <v>Lee T. Todd, Jr. Building</v>
          </cell>
        </row>
        <row r="305">
          <cell r="A305" t="str">
            <v>0601</v>
          </cell>
          <cell r="B305" t="str">
            <v>Parking Structure #8</v>
          </cell>
        </row>
        <row r="306">
          <cell r="A306" t="str">
            <v>0602</v>
          </cell>
          <cell r="B306" t="str">
            <v>Pavilion A</v>
          </cell>
        </row>
        <row r="307">
          <cell r="A307" t="str">
            <v>0604</v>
          </cell>
          <cell r="B307" t="str">
            <v>Joe Craft Center</v>
          </cell>
        </row>
        <row r="308">
          <cell r="A308" t="str">
            <v>0611</v>
          </cell>
          <cell r="B308" t="str">
            <v>Medical Office Building (Samaritan)</v>
          </cell>
        </row>
        <row r="309">
          <cell r="A309" t="str">
            <v>0612</v>
          </cell>
          <cell r="B309" t="str">
            <v>Samaritan Chiller Building</v>
          </cell>
        </row>
        <row r="310">
          <cell r="A310" t="str">
            <v>0613</v>
          </cell>
          <cell r="B310" t="str">
            <v>Samaritan Parking Structure</v>
          </cell>
        </row>
        <row r="311">
          <cell r="A311" t="str">
            <v>0616</v>
          </cell>
          <cell r="B311" t="str">
            <v>Seaton Center Storage</v>
          </cell>
        </row>
        <row r="312">
          <cell r="A312" t="str">
            <v>0618</v>
          </cell>
          <cell r="B312" t="str">
            <v>MacAdam Student Observatory</v>
          </cell>
        </row>
        <row r="313">
          <cell r="A313" t="str">
            <v>0626</v>
          </cell>
          <cell r="B313" t="str">
            <v>1119 S. Limestone</v>
          </cell>
        </row>
        <row r="314">
          <cell r="A314" t="str">
            <v>0633</v>
          </cell>
          <cell r="B314" t="str">
            <v>Davis Marksbury Building</v>
          </cell>
        </row>
        <row r="315">
          <cell r="A315" t="str">
            <v>0644</v>
          </cell>
          <cell r="B315" t="str">
            <v>Wildcat Coal Lodge</v>
          </cell>
        </row>
        <row r="316">
          <cell r="A316" t="str">
            <v>0651</v>
          </cell>
          <cell r="B316" t="str">
            <v>Mandrell Hall</v>
          </cell>
        </row>
        <row r="317">
          <cell r="A317" t="str">
            <v>0652</v>
          </cell>
          <cell r="B317" t="str">
            <v>Bosworth Hall</v>
          </cell>
        </row>
        <row r="318">
          <cell r="A318" t="str">
            <v>0653</v>
          </cell>
          <cell r="B318" t="str">
            <v>Sanders Hall</v>
          </cell>
        </row>
        <row r="319">
          <cell r="A319" t="str">
            <v>0654</v>
          </cell>
          <cell r="B319" t="str">
            <v>Building 100</v>
          </cell>
        </row>
        <row r="320">
          <cell r="A320" t="str">
            <v>0655</v>
          </cell>
          <cell r="B320" t="str">
            <v>Building 200</v>
          </cell>
        </row>
        <row r="321">
          <cell r="A321" t="str">
            <v>0656</v>
          </cell>
          <cell r="B321" t="str">
            <v>Building 300</v>
          </cell>
        </row>
        <row r="322">
          <cell r="A322" t="str">
            <v>0657</v>
          </cell>
          <cell r="B322" t="str">
            <v>Building 400</v>
          </cell>
        </row>
        <row r="323">
          <cell r="A323" t="str">
            <v>0658</v>
          </cell>
          <cell r="B323" t="str">
            <v>Maintenance Bldg.</v>
          </cell>
        </row>
        <row r="324">
          <cell r="A324" t="str">
            <v>0659</v>
          </cell>
          <cell r="B324" t="str">
            <v>Gas Building</v>
          </cell>
        </row>
        <row r="325">
          <cell r="A325" t="str">
            <v>0660</v>
          </cell>
          <cell r="B325" t="str">
            <v>Maxwelton Ct. Apts #1</v>
          </cell>
        </row>
        <row r="326">
          <cell r="A326" t="str">
            <v>0661</v>
          </cell>
          <cell r="B326" t="str">
            <v>Maxwelton Ct. Apts #2</v>
          </cell>
        </row>
        <row r="327">
          <cell r="A327" t="str">
            <v>0662</v>
          </cell>
          <cell r="B327" t="str">
            <v>Maxwelton Ct. Apts #3</v>
          </cell>
        </row>
        <row r="328">
          <cell r="A328" t="str">
            <v>0663</v>
          </cell>
          <cell r="B328" t="str">
            <v>Maxwelton Ct. Apts #4</v>
          </cell>
        </row>
        <row r="329">
          <cell r="A329" t="str">
            <v>0664</v>
          </cell>
          <cell r="B329" t="str">
            <v>Maxwelton Ct. Apts #5</v>
          </cell>
        </row>
        <row r="330">
          <cell r="A330" t="str">
            <v>0665</v>
          </cell>
          <cell r="B330" t="str">
            <v>Maxwelton Ct. Apts #6</v>
          </cell>
        </row>
        <row r="331">
          <cell r="A331" t="str">
            <v>0666</v>
          </cell>
          <cell r="B331" t="str">
            <v>Maxwelton Ct. Apts #7</v>
          </cell>
        </row>
        <row r="332">
          <cell r="A332" t="str">
            <v>0667</v>
          </cell>
          <cell r="B332" t="str">
            <v>Maxwelton Ct. Apts #8</v>
          </cell>
        </row>
        <row r="333">
          <cell r="A333" t="str">
            <v>0668</v>
          </cell>
          <cell r="B333" t="str">
            <v>Maxwelton Ct. Apts #9</v>
          </cell>
        </row>
        <row r="334">
          <cell r="A334" t="str">
            <v>0669</v>
          </cell>
          <cell r="B334" t="str">
            <v>Maxwelton Ct. Apts #10</v>
          </cell>
        </row>
        <row r="335">
          <cell r="A335" t="str">
            <v>0670</v>
          </cell>
          <cell r="B335" t="str">
            <v>Maxwelton Ct. Apts #11</v>
          </cell>
        </row>
        <row r="336">
          <cell r="A336" t="str">
            <v>0671</v>
          </cell>
          <cell r="B336" t="str">
            <v>Maxwelton Ct. Apts #12</v>
          </cell>
        </row>
        <row r="337">
          <cell r="A337" t="str">
            <v>0672</v>
          </cell>
          <cell r="B337" t="str">
            <v>Maxwelton Ct. Apts #13</v>
          </cell>
        </row>
        <row r="338">
          <cell r="A338" t="str">
            <v>0673</v>
          </cell>
          <cell r="B338" t="str">
            <v>Maxwelton Ct. Apts #14</v>
          </cell>
        </row>
        <row r="339">
          <cell r="A339" t="str">
            <v>0674</v>
          </cell>
          <cell r="B339" t="str">
            <v>Maxwelton Ct. Apts #15</v>
          </cell>
        </row>
        <row r="340">
          <cell r="A340" t="str">
            <v>0675</v>
          </cell>
          <cell r="B340" t="str">
            <v>Maxwelton Ct. Apts #16</v>
          </cell>
        </row>
        <row r="341">
          <cell r="A341" t="str">
            <v>0676</v>
          </cell>
          <cell r="B341" t="str">
            <v>Bill Gatton Student Center</v>
          </cell>
        </row>
        <row r="342">
          <cell r="A342" t="str">
            <v>0677</v>
          </cell>
          <cell r="B342" t="str">
            <v>University Flats</v>
          </cell>
        </row>
        <row r="343">
          <cell r="A343" t="str">
            <v>0678</v>
          </cell>
          <cell r="B343" t="str">
            <v>Lewis Hall</v>
          </cell>
        </row>
        <row r="344">
          <cell r="A344" t="str">
            <v>0679</v>
          </cell>
          <cell r="B344" t="str">
            <v>Research Building #2</v>
          </cell>
        </row>
        <row r="345">
          <cell r="A345" t="str">
            <v>0682</v>
          </cell>
          <cell r="B345" t="str">
            <v>Kentucky Proud Park</v>
          </cell>
        </row>
        <row r="346">
          <cell r="A346" t="str">
            <v>0690</v>
          </cell>
          <cell r="B346" t="str">
            <v>441 Rose Ln</v>
          </cell>
        </row>
        <row r="347">
          <cell r="A347" t="str">
            <v>0695</v>
          </cell>
          <cell r="B347" t="str">
            <v>Blue Lot Bus Shelter</v>
          </cell>
        </row>
        <row r="348">
          <cell r="A348" t="str">
            <v>0698</v>
          </cell>
          <cell r="B348" t="str">
            <v>University Inn #1</v>
          </cell>
        </row>
        <row r="349">
          <cell r="A349" t="str">
            <v>0699</v>
          </cell>
          <cell r="B349" t="str">
            <v>University Inn #2</v>
          </cell>
        </row>
        <row r="350">
          <cell r="A350" t="str">
            <v>0702</v>
          </cell>
          <cell r="B350" t="str">
            <v>Soccer Support Building</v>
          </cell>
        </row>
        <row r="351">
          <cell r="A351" t="str">
            <v>0703</v>
          </cell>
          <cell r="B351" t="str">
            <v>Senior Center</v>
          </cell>
        </row>
        <row r="352">
          <cell r="A352" t="str">
            <v>0708</v>
          </cell>
          <cell r="B352" t="str">
            <v>Kiln Enclosure Building</v>
          </cell>
        </row>
        <row r="353">
          <cell r="A353" t="str">
            <v>0709</v>
          </cell>
          <cell r="B353" t="str">
            <v>401 S Limestone</v>
          </cell>
        </row>
        <row r="354">
          <cell r="A354" t="str">
            <v>0710</v>
          </cell>
          <cell r="B354" t="str">
            <v>130 Winslow St</v>
          </cell>
        </row>
        <row r="355">
          <cell r="A355" t="str">
            <v>0711</v>
          </cell>
          <cell r="B355" t="str">
            <v>Orange Lot Bus Shelter</v>
          </cell>
        </row>
        <row r="356">
          <cell r="A356" t="str">
            <v>0712</v>
          </cell>
          <cell r="B356" t="str">
            <v>430 Transylvania Park</v>
          </cell>
        </row>
        <row r="357">
          <cell r="A357" t="str">
            <v>0713</v>
          </cell>
          <cell r="B357" t="str">
            <v>463 Rose Ln</v>
          </cell>
        </row>
        <row r="358">
          <cell r="A358" t="str">
            <v>0714</v>
          </cell>
          <cell r="B358" t="str">
            <v>129 State St</v>
          </cell>
        </row>
        <row r="359">
          <cell r="A359" t="str">
            <v>0715</v>
          </cell>
          <cell r="B359" t="str">
            <v>600 S Broadway</v>
          </cell>
        </row>
        <row r="360">
          <cell r="A360" t="str">
            <v>0716</v>
          </cell>
          <cell r="B360" t="str">
            <v>225 Transcript Ave</v>
          </cell>
        </row>
        <row r="361">
          <cell r="A361" t="str">
            <v>0717</v>
          </cell>
          <cell r="B361" t="str">
            <v>156 Leader Ave</v>
          </cell>
        </row>
        <row r="362">
          <cell r="A362">
            <v>1200</v>
          </cell>
          <cell r="B362" t="str">
            <v>Electric Substation #1</v>
          </cell>
        </row>
        <row r="363">
          <cell r="A363">
            <v>1201</v>
          </cell>
          <cell r="B363" t="str">
            <v>Electric Substation #3</v>
          </cell>
        </row>
        <row r="364">
          <cell r="A364">
            <v>2100</v>
          </cell>
          <cell r="B364" t="str">
            <v>Alpha Chi Omega Sorority</v>
          </cell>
        </row>
        <row r="365">
          <cell r="A365">
            <v>2101</v>
          </cell>
          <cell r="B365" t="str">
            <v>Beta Theta Pi Fraternity</v>
          </cell>
        </row>
        <row r="366">
          <cell r="A366" t="str">
            <v>8633</v>
          </cell>
          <cell r="B366" t="str">
            <v>UK HealthCare Good Samaritan Hospital</v>
          </cell>
        </row>
        <row r="367">
          <cell r="A367" t="str">
            <v>9127</v>
          </cell>
          <cell r="B367" t="str">
            <v>1101 S. Limestone</v>
          </cell>
        </row>
        <row r="368">
          <cell r="A368" t="str">
            <v>9777</v>
          </cell>
          <cell r="B368" t="str">
            <v>114 Conn Terrace</v>
          </cell>
        </row>
        <row r="369">
          <cell r="A369">
            <v>9813</v>
          </cell>
          <cell r="B369" t="str">
            <v>Child Development Center of the Bluegrass, Inc.</v>
          </cell>
        </row>
        <row r="370">
          <cell r="A370" t="str">
            <v>9853</v>
          </cell>
          <cell r="B370" t="str">
            <v>Shriners Hospitals for Children Medical Center - Lexington</v>
          </cell>
        </row>
        <row r="371">
          <cell r="A371" t="str">
            <v>9854</v>
          </cell>
          <cell r="B371" t="str">
            <v>Anthropology Research Building</v>
          </cell>
        </row>
        <row r="372">
          <cell r="A372" t="str">
            <v>9861</v>
          </cell>
          <cell r="B372" t="str">
            <v>845 Angliana Ave</v>
          </cell>
        </row>
        <row r="373">
          <cell r="A373" t="str">
            <v>9873</v>
          </cell>
          <cell r="B373" t="str">
            <v>UKHC Midwife Clinic</v>
          </cell>
        </row>
        <row r="374">
          <cell r="A374" t="str">
            <v>9875</v>
          </cell>
          <cell r="B374" t="str">
            <v>Vaughan Warehouse and Office</v>
          </cell>
        </row>
        <row r="375">
          <cell r="A375" t="str">
            <v>9876</v>
          </cell>
          <cell r="B375" t="str">
            <v>Vaughan Warehouse #1</v>
          </cell>
        </row>
        <row r="376">
          <cell r="A376" t="str">
            <v>9877</v>
          </cell>
          <cell r="B376" t="str">
            <v>Vaughan Warehouse #2</v>
          </cell>
        </row>
        <row r="377">
          <cell r="A377" t="str">
            <v>9878</v>
          </cell>
          <cell r="B377" t="e">
            <v>#N/A</v>
          </cell>
        </row>
        <row r="378">
          <cell r="A378" t="str">
            <v>9879</v>
          </cell>
          <cell r="B378" t="e">
            <v>#N/A</v>
          </cell>
        </row>
        <row r="379">
          <cell r="A379" t="str">
            <v>9881</v>
          </cell>
          <cell r="B379" t="e">
            <v>#N/A</v>
          </cell>
        </row>
        <row r="380">
          <cell r="A380" t="str">
            <v>9882</v>
          </cell>
          <cell r="B380" t="e">
            <v>#N/A</v>
          </cell>
        </row>
        <row r="381">
          <cell r="A381" t="str">
            <v>9925</v>
          </cell>
          <cell r="B381" t="e">
            <v>#N/A</v>
          </cell>
        </row>
        <row r="382">
          <cell r="A382" t="str">
            <v>9983</v>
          </cell>
          <cell r="B382" t="e">
            <v>#N/A</v>
          </cell>
        </row>
        <row r="383">
          <cell r="A383" t="str">
            <v xml:space="preserve"> </v>
          </cell>
          <cell r="B383" t="e">
            <v>#N/A</v>
          </cell>
        </row>
        <row r="384">
          <cell r="A384" t="str">
            <v xml:space="preserve"> </v>
          </cell>
          <cell r="B384" t="e">
            <v>#N/A</v>
          </cell>
        </row>
        <row r="385">
          <cell r="A385" t="str">
            <v xml:space="preserve"> </v>
          </cell>
          <cell r="B385" t="e">
            <v>#N/A</v>
          </cell>
        </row>
        <row r="386">
          <cell r="A386" t="str">
            <v xml:space="preserve"> </v>
          </cell>
          <cell r="B386" t="e">
            <v>#N/A</v>
          </cell>
        </row>
        <row r="387">
          <cell r="A387" t="str">
            <v xml:space="preserve"> </v>
          </cell>
          <cell r="B387" t="e">
            <v>#N/A</v>
          </cell>
        </row>
        <row r="388">
          <cell r="A388" t="str">
            <v xml:space="preserve"> </v>
          </cell>
          <cell r="B388" t="e">
            <v>#N/A</v>
          </cell>
        </row>
        <row r="389">
          <cell r="A389" t="str">
            <v xml:space="preserve"> </v>
          </cell>
          <cell r="B389" t="e">
            <v>#N/A</v>
          </cell>
        </row>
        <row r="390">
          <cell r="A390" t="str">
            <v xml:space="preserve"> </v>
          </cell>
          <cell r="B390" t="e">
            <v>#N/A</v>
          </cell>
        </row>
        <row r="391">
          <cell r="A391" t="str">
            <v xml:space="preserve"> </v>
          </cell>
          <cell r="B391" t="e">
            <v>#N/A</v>
          </cell>
        </row>
        <row r="392">
          <cell r="A392" t="str">
            <v xml:space="preserve"> </v>
          </cell>
          <cell r="B392" t="e">
            <v>#N/A</v>
          </cell>
        </row>
        <row r="393">
          <cell r="A393" t="str">
            <v xml:space="preserve"> </v>
          </cell>
          <cell r="B393" t="e">
            <v>#N/A</v>
          </cell>
        </row>
        <row r="394">
          <cell r="A394" t="str">
            <v xml:space="preserve"> </v>
          </cell>
          <cell r="B394" t="e">
            <v>#N/A</v>
          </cell>
        </row>
        <row r="395">
          <cell r="A395" t="str">
            <v xml:space="preserve"> </v>
          </cell>
          <cell r="B395" t="e">
            <v>#N/A</v>
          </cell>
        </row>
        <row r="396">
          <cell r="A396" t="str">
            <v xml:space="preserve"> </v>
          </cell>
          <cell r="B396" t="e">
            <v>#N/A</v>
          </cell>
        </row>
        <row r="397">
          <cell r="A397" t="str">
            <v xml:space="preserve"> </v>
          </cell>
          <cell r="B397" t="e">
            <v>#N/A</v>
          </cell>
        </row>
        <row r="398">
          <cell r="A398" t="str">
            <v xml:space="preserve"> </v>
          </cell>
          <cell r="B398" t="e">
            <v>#N/A</v>
          </cell>
        </row>
        <row r="399">
          <cell r="A399" t="str">
            <v xml:space="preserve"> </v>
          </cell>
          <cell r="B399" t="e">
            <v>#N/A</v>
          </cell>
        </row>
        <row r="400">
          <cell r="A400" t="str">
            <v xml:space="preserve"> </v>
          </cell>
          <cell r="B400" t="e">
            <v>#N/A</v>
          </cell>
        </row>
        <row r="401">
          <cell r="A401" t="str">
            <v xml:space="preserve"> </v>
          </cell>
          <cell r="B401" t="e">
            <v>#N/A</v>
          </cell>
        </row>
        <row r="402">
          <cell r="A402" t="str">
            <v xml:space="preserve"> </v>
          </cell>
          <cell r="B402" t="e">
            <v>#N/A</v>
          </cell>
        </row>
        <row r="403">
          <cell r="A403" t="str">
            <v xml:space="preserve"> </v>
          </cell>
          <cell r="B403" t="e">
            <v>#N/A</v>
          </cell>
        </row>
        <row r="404">
          <cell r="A404" t="str">
            <v xml:space="preserve"> </v>
          </cell>
          <cell r="B404" t="e">
            <v>#N/A</v>
          </cell>
        </row>
        <row r="405">
          <cell r="A405" t="str">
            <v xml:space="preserve"> </v>
          </cell>
          <cell r="B405" t="e">
            <v>#N/A</v>
          </cell>
        </row>
        <row r="406">
          <cell r="A406" t="str">
            <v xml:space="preserve"> </v>
          </cell>
          <cell r="B406" t="e">
            <v>#N/A</v>
          </cell>
        </row>
        <row r="407">
          <cell r="A407" t="str">
            <v xml:space="preserve"> </v>
          </cell>
          <cell r="B407" t="e">
            <v>#N/A</v>
          </cell>
        </row>
        <row r="408">
          <cell r="A408" t="str">
            <v xml:space="preserve"> </v>
          </cell>
          <cell r="B408" t="e">
            <v>#N/A</v>
          </cell>
        </row>
        <row r="409">
          <cell r="A409" t="str">
            <v xml:space="preserve"> </v>
          </cell>
          <cell r="B409" t="e">
            <v>#N/A</v>
          </cell>
        </row>
        <row r="410">
          <cell r="A410" t="str">
            <v xml:space="preserve"> </v>
          </cell>
          <cell r="B410" t="e">
            <v>#N/A</v>
          </cell>
        </row>
        <row r="411">
          <cell r="A411" t="str">
            <v xml:space="preserve"> </v>
          </cell>
          <cell r="B411" t="e">
            <v>#N/A</v>
          </cell>
        </row>
        <row r="412">
          <cell r="A412">
            <v>0</v>
          </cell>
          <cell r="B412" t="e">
            <v>#N/A</v>
          </cell>
        </row>
        <row r="413">
          <cell r="A413">
            <v>0</v>
          </cell>
          <cell r="B413" t="e">
            <v>#N/A</v>
          </cell>
        </row>
        <row r="414">
          <cell r="A414">
            <v>0</v>
          </cell>
          <cell r="B414" t="e">
            <v>#N/A</v>
          </cell>
        </row>
        <row r="415">
          <cell r="A415">
            <v>0</v>
          </cell>
          <cell r="B415" t="e">
            <v>#N/A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  <cell r="B377" t="str">
            <v>9878</v>
          </cell>
          <cell r="C377" t="str">
            <v>Vaughan Warehouse #7</v>
          </cell>
          <cell r="D377" t="str">
            <v>Vaughan Warehouse #7</v>
          </cell>
        </row>
        <row r="378">
          <cell r="A378" t="str">
            <v>9879</v>
          </cell>
          <cell r="B378" t="str">
            <v>9879</v>
          </cell>
          <cell r="C378" t="str">
            <v>Vaughan Warehouse #3</v>
          </cell>
          <cell r="D378" t="str">
            <v>Vaughan Warehouse #3</v>
          </cell>
        </row>
        <row r="379">
          <cell r="A379" t="str">
            <v>9881</v>
          </cell>
          <cell r="B379" t="str">
            <v>9881</v>
          </cell>
          <cell r="C379" t="str">
            <v>Vaughan Warehouse #4</v>
          </cell>
          <cell r="D379" t="str">
            <v>Vaughan Warehouse #4</v>
          </cell>
        </row>
        <row r="380">
          <cell r="A380" t="str">
            <v>9882</v>
          </cell>
          <cell r="B380" t="str">
            <v>9882</v>
          </cell>
          <cell r="C380" t="str">
            <v>Vaughan Warehouse #5</v>
          </cell>
          <cell r="D380" t="str">
            <v>Vaughan Warehouse #5</v>
          </cell>
        </row>
        <row r="381">
          <cell r="A381" t="str">
            <v>9925</v>
          </cell>
          <cell r="B381">
            <v>9925</v>
          </cell>
          <cell r="C381" t="str">
            <v>Alpha Phi Sorority</v>
          </cell>
          <cell r="D381" t="str">
            <v>Alpha Phi Sorority</v>
          </cell>
        </row>
        <row r="382">
          <cell r="A382" t="str">
            <v>9983</v>
          </cell>
          <cell r="B382">
            <v>9983</v>
          </cell>
          <cell r="C382" t="str">
            <v>College of Medicine Building</v>
          </cell>
          <cell r="D382" t="str">
            <v>College of Medicine Building</v>
          </cell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/>
          <cell r="B412"/>
          <cell r="C412"/>
          <cell r="D41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4"/>
  <sheetViews>
    <sheetView tabSelected="1" zoomScale="90" zoomScaleNormal="90" workbookViewId="0">
      <selection activeCell="I18" sqref="I18"/>
    </sheetView>
  </sheetViews>
  <sheetFormatPr defaultColWidth="9.140625" defaultRowHeight="15" x14ac:dyDescent="0.25"/>
  <cols>
    <col min="1" max="1" width="10.7109375" style="53" customWidth="1"/>
    <col min="2" max="2" width="8.7109375" style="54" customWidth="1"/>
    <col min="3" max="3" width="23" style="11" customWidth="1"/>
    <col min="4" max="5" width="10.7109375" style="11" customWidth="1"/>
    <col min="6" max="6" width="15.7109375" style="11" customWidth="1"/>
    <col min="7" max="7" width="14.5703125" style="63" customWidth="1"/>
    <col min="8" max="8" width="18.7109375" style="63" customWidth="1"/>
    <col min="9" max="9" width="36.7109375" style="11" customWidth="1"/>
    <col min="10" max="14" width="9.140625" style="11"/>
    <col min="15" max="15" width="9.140625" style="11" customWidth="1"/>
    <col min="16" max="16384" width="9.140625" style="11"/>
  </cols>
  <sheetData>
    <row r="1" spans="1:20" ht="90" x14ac:dyDescent="0.25">
      <c r="A1" s="47" t="s">
        <v>7</v>
      </c>
      <c r="B1" s="91" t="s">
        <v>75</v>
      </c>
      <c r="C1" s="91"/>
      <c r="F1" s="60" t="s">
        <v>10</v>
      </c>
      <c r="G1" s="48">
        <v>43489</v>
      </c>
      <c r="J1" s="43" t="s">
        <v>33</v>
      </c>
      <c r="K1" s="43" t="s">
        <v>34</v>
      </c>
      <c r="L1" s="15"/>
      <c r="M1" s="15"/>
      <c r="N1" s="15"/>
      <c r="O1" s="49" t="s">
        <v>35</v>
      </c>
      <c r="P1" s="50" t="s">
        <v>47</v>
      </c>
    </row>
    <row r="2" spans="1:20" ht="15" customHeight="1" thickBot="1" x14ac:dyDescent="0.3">
      <c r="A2" s="51" t="s">
        <v>8</v>
      </c>
      <c r="B2" s="92" t="str">
        <f>IF(B1="","",VLOOKUP(B1,[2]BuildingList!A:B,2,FALSE))</f>
        <v>Dental Science Building</v>
      </c>
      <c r="C2" s="92"/>
      <c r="F2" s="60" t="s">
        <v>12</v>
      </c>
      <c r="G2" s="52" t="s">
        <v>72</v>
      </c>
      <c r="J2" s="13">
        <f>G38-J38</f>
        <v>1</v>
      </c>
      <c r="K2" s="13">
        <f>H38-M38</f>
        <v>0</v>
      </c>
      <c r="L2" s="16"/>
      <c r="M2" s="16"/>
      <c r="N2" s="16"/>
      <c r="O2" s="17"/>
      <c r="P2" s="18"/>
    </row>
    <row r="3" spans="1:20" ht="15" customHeight="1" x14ac:dyDescent="0.25">
      <c r="A3" s="72"/>
      <c r="B3" s="68"/>
      <c r="C3" s="68"/>
      <c r="F3" s="73"/>
      <c r="G3" s="69"/>
      <c r="J3" s="70"/>
      <c r="K3" s="70"/>
      <c r="L3" s="16"/>
      <c r="M3" s="16"/>
      <c r="N3" s="16"/>
      <c r="O3" s="71"/>
      <c r="P3" s="71"/>
    </row>
    <row r="4" spans="1:20" x14ac:dyDescent="0.25">
      <c r="C4" s="87"/>
      <c r="D4" s="87"/>
      <c r="E4" s="87"/>
      <c r="F4" s="87"/>
      <c r="G4" s="88"/>
      <c r="H4" s="85"/>
      <c r="I4" s="82"/>
    </row>
    <row r="5" spans="1:20" s="56" customFormat="1" ht="45.75" thickBot="1" x14ac:dyDescent="0.3">
      <c r="A5" s="55" t="s">
        <v>19</v>
      </c>
      <c r="B5" s="55" t="s">
        <v>14</v>
      </c>
      <c r="C5" s="44" t="s">
        <v>9</v>
      </c>
      <c r="D5" s="44" t="s">
        <v>4</v>
      </c>
      <c r="E5" s="44" t="s">
        <v>1</v>
      </c>
      <c r="F5" s="44" t="s">
        <v>11</v>
      </c>
      <c r="G5" s="44" t="s">
        <v>15</v>
      </c>
      <c r="H5" s="44" t="s">
        <v>16</v>
      </c>
      <c r="I5" s="44" t="s">
        <v>17</v>
      </c>
      <c r="J5" s="44" t="s">
        <v>36</v>
      </c>
      <c r="K5" s="44" t="s">
        <v>37</v>
      </c>
      <c r="L5" s="44" t="s">
        <v>38</v>
      </c>
      <c r="M5" s="44" t="s">
        <v>39</v>
      </c>
      <c r="N5" s="44" t="s">
        <v>37</v>
      </c>
      <c r="O5" s="44" t="s">
        <v>38</v>
      </c>
    </row>
    <row r="6" spans="1:20" s="78" customFormat="1" ht="30" customHeight="1" thickTop="1" x14ac:dyDescent="0.25">
      <c r="A6" t="s">
        <v>76</v>
      </c>
      <c r="B6" s="75" t="s">
        <v>78</v>
      </c>
      <c r="C6" s="74" t="s">
        <v>22</v>
      </c>
      <c r="D6" s="74" t="s">
        <v>5</v>
      </c>
      <c r="E6" s="76">
        <v>1519</v>
      </c>
      <c r="F6" s="76">
        <v>1476</v>
      </c>
      <c r="G6" s="77" t="s">
        <v>2</v>
      </c>
      <c r="H6" s="77" t="s">
        <v>2</v>
      </c>
      <c r="J6" s="79" t="str">
        <f>IF(G6="No Change","N/A",IF(G6="New Tag Required",Lookup!F:F,IF(G6="Remove Old Tag",Lookup!F:F,IF(G6="N/A","N/A",""))))</f>
        <v>N/A</v>
      </c>
      <c r="K6" s="80"/>
      <c r="L6" s="79"/>
      <c r="M6" s="79" t="str">
        <f>IF(H6="No Change","N/A",IF(H6="New Tag Required",Lookup!F:F,IF(H6="Remove Old Sign",Lookup!F:F,IF(H6="N/A","N/A",""))))</f>
        <v>N/A</v>
      </c>
      <c r="N6" s="80"/>
      <c r="O6" s="79"/>
    </row>
    <row r="7" spans="1:20" s="78" customFormat="1" ht="30" customHeight="1" x14ac:dyDescent="0.25">
      <c r="A7" t="s">
        <v>77</v>
      </c>
      <c r="B7" s="75" t="s">
        <v>78</v>
      </c>
      <c r="C7" s="74" t="s">
        <v>49</v>
      </c>
      <c r="D7" s="74" t="s">
        <v>5</v>
      </c>
      <c r="E7" s="62">
        <v>187</v>
      </c>
      <c r="F7" s="62">
        <v>237</v>
      </c>
      <c r="G7" s="77" t="s">
        <v>3</v>
      </c>
      <c r="H7" s="77" t="s">
        <v>56</v>
      </c>
      <c r="I7" s="78" t="s">
        <v>96</v>
      </c>
      <c r="J7" s="79">
        <f>IF(G7="No Change","N/A",IF(G7="New Tag Required",Lookup!F:F,IF(G7="Remove Old Tag",Lookup!F:F,IF(G7="N/A","N/A",""))))</f>
        <v>0</v>
      </c>
      <c r="K7" s="80"/>
      <c r="L7" s="79"/>
      <c r="M7" s="79" t="str">
        <f>IF(H7="No Change","N/A",IF(H7="New Tag Required",Lookup!F:F,IF(H7="Remove Old Sign",Lookup!F:F,IF(H7="N/A","N/A",""))))</f>
        <v/>
      </c>
      <c r="N7" s="80"/>
      <c r="O7" s="79"/>
      <c r="S7" s="81"/>
      <c r="T7" s="76"/>
    </row>
    <row r="8" spans="1:20" s="78" customFormat="1" ht="15" customHeight="1" x14ac:dyDescent="0.25">
      <c r="A8"/>
      <c r="B8" s="74"/>
      <c r="C8" s="74"/>
      <c r="D8" s="74"/>
      <c r="E8" s="62"/>
      <c r="F8" s="62"/>
      <c r="G8" s="77"/>
      <c r="H8" s="77"/>
      <c r="J8" s="79" t="str">
        <f>IF(G8="No Change","N/A",IF(G8="New Tag Required",Lookup!F:F,IF(G8="Remove Old Tag",Lookup!F:F,IF(G8="N/A","N/A",""))))</f>
        <v/>
      </c>
      <c r="K8" s="80"/>
      <c r="L8" s="79"/>
      <c r="M8" s="79" t="str">
        <f>IF(H8="No Change","N/A",IF(H8="New Tag Required",Lookup!F:F,IF(H8="Remove Old Sign",Lookup!F:F,IF(H8="N/A","N/A",""))))</f>
        <v/>
      </c>
      <c r="N8" s="80"/>
      <c r="O8" s="79"/>
    </row>
    <row r="9" spans="1:20" s="78" customFormat="1" ht="15" customHeight="1" x14ac:dyDescent="0.25">
      <c r="A9"/>
      <c r="B9" s="74"/>
      <c r="C9" s="74"/>
      <c r="D9" s="74"/>
      <c r="E9" s="76"/>
      <c r="F9" s="76"/>
      <c r="G9" s="77"/>
      <c r="H9" s="77"/>
      <c r="J9" s="79" t="str">
        <f>IF(G9="No Change","N/A",IF(G9="New Tag Required",Lookup!F:F,IF(G9="Remove Old Tag",Lookup!F:F,IF(G9="N/A","N/A",""))))</f>
        <v/>
      </c>
      <c r="K9" s="80"/>
      <c r="L9" s="79"/>
      <c r="M9" s="79" t="str">
        <f>IF(H9="No Change","N/A",IF(H9="New Tag Required",Lookup!F:F,IF(H9="Remove Old Sign",Lookup!F:F,IF(H9="N/A","N/A",""))))</f>
        <v/>
      </c>
      <c r="N9" s="80"/>
      <c r="O9" s="79"/>
    </row>
    <row r="10" spans="1:20" s="78" customFormat="1" ht="15" customHeight="1" x14ac:dyDescent="0.25">
      <c r="A10"/>
      <c r="B10" s="74"/>
      <c r="C10" s="74"/>
      <c r="D10" s="74"/>
      <c r="E10" s="62"/>
      <c r="F10" s="76"/>
      <c r="G10" s="77"/>
      <c r="H10" s="77"/>
      <c r="J10" s="79" t="str">
        <f>IF(G10="No Change","N/A",IF(G10="New Tag Required",Lookup!F:F,IF(G10="Remove Old Tag",Lookup!F:F,IF(G10="N/A","N/A",""))))</f>
        <v/>
      </c>
      <c r="K10" s="80"/>
      <c r="L10" s="79"/>
      <c r="M10" s="79" t="str">
        <f>IF(H10="No Change","N/A",IF(H10="New Tag Required",Lookup!F:F,IF(H10="Remove Old Sign",Lookup!F:F,IF(H10="N/A","N/A",""))))</f>
        <v/>
      </c>
      <c r="N10" s="80"/>
      <c r="O10" s="79"/>
    </row>
    <row r="11" spans="1:20" s="78" customFormat="1" ht="15" customHeight="1" x14ac:dyDescent="0.25">
      <c r="A11"/>
      <c r="B11" s="74"/>
      <c r="C11" s="74"/>
      <c r="D11" s="74"/>
      <c r="E11" s="62"/>
      <c r="F11" s="76"/>
      <c r="G11" s="77"/>
      <c r="H11" s="77"/>
      <c r="J11" s="79" t="str">
        <f>IF(G11="No Change","N/A",IF(G11="New Tag Required",Lookup!F:F,IF(G11="Remove Old Tag",Lookup!F:F,IF(G11="N/A","N/A",""))))</f>
        <v/>
      </c>
      <c r="K11" s="80"/>
      <c r="L11" s="79"/>
      <c r="M11" s="79" t="str">
        <f>IF(H11="No Change","N/A",IF(H11="New Tag Required",Lookup!F:F,IF(H11="Remove Old Sign",Lookup!F:F,IF(H11="N/A","N/A",""))))</f>
        <v/>
      </c>
      <c r="N11" s="80"/>
      <c r="O11" s="79"/>
    </row>
    <row r="12" spans="1:20" s="78" customFormat="1" ht="15" customHeight="1" x14ac:dyDescent="0.25">
      <c r="A12"/>
      <c r="B12" s="74"/>
      <c r="C12" s="74"/>
      <c r="D12" s="74"/>
      <c r="E12" s="62"/>
      <c r="F12" s="76"/>
      <c r="G12" s="77"/>
      <c r="H12" s="77"/>
      <c r="J12" s="79" t="str">
        <f>IF(G12="No Change","N/A",IF(G12="New Tag Required",Lookup!F:F,IF(G12="Remove Old Tag",Lookup!F:F,IF(G12="N/A","N/A",""))))</f>
        <v/>
      </c>
      <c r="K12" s="80"/>
      <c r="L12" s="79"/>
      <c r="M12" s="79" t="str">
        <f>IF(H12="No Change","N/A",IF(H12="New Tag Required",Lookup!F:F,IF(H12="Remove Old Sign",Lookup!F:F,IF(H12="N/A","N/A",""))))</f>
        <v/>
      </c>
      <c r="N12" s="80"/>
      <c r="O12" s="79"/>
    </row>
    <row r="13" spans="1:20" s="78" customFormat="1" ht="15" customHeight="1" x14ac:dyDescent="0.25">
      <c r="A13"/>
      <c r="B13" s="74"/>
      <c r="C13" s="74"/>
      <c r="D13" s="74"/>
      <c r="E13" s="62"/>
      <c r="F13" s="76"/>
      <c r="G13" s="77"/>
      <c r="H13" s="77"/>
      <c r="J13" s="79" t="str">
        <f>IF(G13="No Change","N/A",IF(G13="New Tag Required",Lookup!F:F,IF(G13="Remove Old Tag",Lookup!F:F,IF(G13="N/A","N/A",""))))</f>
        <v/>
      </c>
      <c r="K13" s="80"/>
      <c r="L13" s="79"/>
      <c r="M13" s="79" t="str">
        <f>IF(H13="No Change","N/A",IF(H13="New Tag Required",Lookup!F:F,IF(H13="Remove Old Sign",Lookup!F:F,IF(H13="N/A","N/A",""))))</f>
        <v/>
      </c>
      <c r="N13" s="80"/>
      <c r="O13" s="79"/>
    </row>
    <row r="14" spans="1:20" s="78" customFormat="1" ht="15" customHeight="1" x14ac:dyDescent="0.25">
      <c r="A14" s="74"/>
      <c r="B14" s="83"/>
      <c r="D14" s="74"/>
      <c r="E14" s="62"/>
      <c r="F14" s="62"/>
      <c r="G14" s="77"/>
      <c r="H14" s="77"/>
      <c r="J14" s="79" t="str">
        <f>IF(G14="No Change","N/A",IF(G14="New Tag Required",Lookup!F:F,IF(G14="Remove Old Tag",Lookup!F:F,IF(G14="N/A","N/A",""))))</f>
        <v/>
      </c>
      <c r="K14" s="80"/>
      <c r="L14" s="79"/>
      <c r="M14" s="79" t="str">
        <f>IF(H14="No Change","N/A",IF(H14="New Tag Required",Lookup!F:F,IF(H14="Remove Old Sign",Lookup!F:F,IF(H14="N/A","N/A",""))))</f>
        <v/>
      </c>
      <c r="N14" s="84"/>
    </row>
    <row r="15" spans="1:20" s="78" customFormat="1" ht="15" customHeight="1" x14ac:dyDescent="0.25">
      <c r="A15" s="74"/>
      <c r="B15" s="83"/>
      <c r="D15" s="74"/>
      <c r="E15" s="62"/>
      <c r="F15" s="62"/>
      <c r="G15" s="77"/>
      <c r="H15" s="77"/>
      <c r="J15" s="79" t="str">
        <f>IF(G15="No Change","N/A",IF(G15="New Tag Required",Lookup!F:F,IF(G15="Remove Old Tag",Lookup!F:F,IF(G15="N/A","N/A",""))))</f>
        <v/>
      </c>
      <c r="K15" s="80"/>
      <c r="L15" s="79"/>
      <c r="M15" s="79" t="str">
        <f>IF(H15="No Change","N/A",IF(H15="New Tag Required",Lookup!F:F,IF(H15="Remove Old Sign",Lookup!F:F,IF(H15="N/A","N/A",""))))</f>
        <v/>
      </c>
      <c r="N15" s="84"/>
    </row>
    <row r="16" spans="1:20" s="78" customFormat="1" ht="15" customHeight="1" x14ac:dyDescent="0.25">
      <c r="A16" s="74"/>
      <c r="B16" s="83"/>
      <c r="D16" s="74"/>
      <c r="E16" s="62"/>
      <c r="F16" s="62"/>
      <c r="G16" s="77"/>
      <c r="H16" s="77"/>
      <c r="J16" s="79" t="str">
        <f>IF(G16="No Change","N/A",IF(G16="New Tag Required",Lookup!F:F,IF(G16="Remove Old Tag",Lookup!F:F,IF(G16="N/A","N/A",""))))</f>
        <v/>
      </c>
      <c r="K16" s="80"/>
      <c r="L16" s="79"/>
      <c r="M16" s="79" t="str">
        <f>IF(H16="No Change","N/A",IF(H16="New Tag Required",Lookup!F:F,IF(H16="Remove Old Sign",Lookup!F:F,IF(H16="N/A","N/A",""))))</f>
        <v/>
      </c>
      <c r="N16" s="84"/>
    </row>
    <row r="17" spans="1:15" s="78" customFormat="1" ht="15" customHeight="1" x14ac:dyDescent="0.25">
      <c r="A17" s="74"/>
      <c r="B17" s="83"/>
      <c r="D17" s="74"/>
      <c r="E17" s="62"/>
      <c r="F17" s="62"/>
      <c r="G17" s="77"/>
      <c r="H17" s="77"/>
      <c r="J17" s="79" t="str">
        <f>IF(G17="No Change","N/A",IF(G17="New Tag Required",Lookup!F:F,IF(G17="Remove Old Tag",Lookup!F:F,IF(G17="N/A","N/A",""))))</f>
        <v/>
      </c>
      <c r="K17" s="80"/>
      <c r="L17" s="79"/>
      <c r="M17" s="79" t="str">
        <f>IF(H17="No Change","N/A",IF(H17="New Tag Required",Lookup!F:F,IF(H17="Remove Old Sign",Lookup!F:F,IF(H17="N/A","N/A",""))))</f>
        <v/>
      </c>
      <c r="N17" s="80"/>
      <c r="O17" s="79"/>
    </row>
    <row r="18" spans="1:15" s="78" customFormat="1" ht="15" customHeight="1" x14ac:dyDescent="0.25">
      <c r="A18" s="74"/>
      <c r="B18" s="83"/>
      <c r="D18" s="74"/>
      <c r="E18" s="62"/>
      <c r="F18" s="62"/>
      <c r="G18" s="77"/>
      <c r="H18" s="77"/>
      <c r="J18" s="79" t="str">
        <f>IF(G18="No Change","N/A",IF(G18="New Tag Required",Lookup!F:F,IF(G18="Remove Old Tag",Lookup!F:F,IF(G18="N/A","N/A",""))))</f>
        <v/>
      </c>
      <c r="K18" s="80"/>
      <c r="L18" s="79"/>
      <c r="M18" s="79" t="str">
        <f>IF(H18="No Change","N/A",IF(H18="New Tag Required",Lookup!F:F,IF(H18="Remove Old Sign",Lookup!F:F,IF(H18="N/A","N/A",""))))</f>
        <v/>
      </c>
      <c r="N18" s="80"/>
      <c r="O18" s="79"/>
    </row>
    <row r="19" spans="1:15" s="78" customFormat="1" ht="15" customHeight="1" x14ac:dyDescent="0.25">
      <c r="A19" s="74"/>
      <c r="B19" s="83"/>
      <c r="D19" s="74"/>
      <c r="E19" s="62"/>
      <c r="F19" s="62"/>
      <c r="G19" s="77"/>
      <c r="H19" s="77"/>
      <c r="J19" s="79" t="str">
        <f>IF(G19="No Change","N/A",IF(G19="New Tag Required",Lookup!F:F,IF(G19="Remove Old Tag",Lookup!F:F,IF(G19="N/A","N/A",""))))</f>
        <v/>
      </c>
      <c r="K19" s="80"/>
      <c r="L19" s="79"/>
      <c r="M19" s="79" t="str">
        <f>IF(H19="No Change","N/A",IF(H19="New Tag Required",Lookup!F:F,IF(H19="Remove Old Sign",Lookup!F:F,IF(H19="N/A","N/A",""))))</f>
        <v/>
      </c>
      <c r="N19" s="84"/>
    </row>
    <row r="20" spans="1:15" s="78" customFormat="1" ht="15" customHeight="1" x14ac:dyDescent="0.25">
      <c r="A20" s="74"/>
      <c r="B20" s="83"/>
      <c r="D20" s="74"/>
      <c r="E20" s="62"/>
      <c r="F20" s="62"/>
      <c r="G20" s="77"/>
      <c r="H20" s="77"/>
      <c r="J20" s="79" t="str">
        <f>IF(G20="No Change","N/A",IF(G20="New Tag Required",Lookup!F:F,IF(G20="Remove Old Tag",Lookup!F:F,IF(G20="N/A","N/A",""))))</f>
        <v/>
      </c>
      <c r="K20" s="80"/>
      <c r="L20" s="79"/>
      <c r="M20" s="79" t="str">
        <f>IF(H20="No Change","N/A",IF(H20="New Tag Required",Lookup!F:F,IF(H20="Remove Old Sign",Lookup!F:F,IF(H20="N/A","N/A",""))))</f>
        <v/>
      </c>
      <c r="N20" s="84"/>
    </row>
    <row r="21" spans="1:15" s="78" customFormat="1" ht="15" customHeight="1" x14ac:dyDescent="0.25">
      <c r="A21" s="74"/>
      <c r="B21" s="83"/>
      <c r="D21" s="74"/>
      <c r="E21" s="62"/>
      <c r="F21" s="62"/>
      <c r="G21" s="77"/>
      <c r="H21" s="77"/>
      <c r="J21" s="79" t="str">
        <f>IF(G21="No Change","N/A",IF(G21="New Tag Required",Lookup!F:F,IF(G21="Remove Old Tag",Lookup!F:F,IF(G21="N/A","N/A",""))))</f>
        <v/>
      </c>
      <c r="K21" s="80"/>
      <c r="L21" s="79"/>
      <c r="M21" s="79" t="str">
        <f>IF(H21="No Change","N/A",IF(H21="New Tag Required",Lookup!F:F,IF(H21="Remove Old Sign",Lookup!F:F,IF(H21="N/A","N/A",""))))</f>
        <v/>
      </c>
      <c r="N21" s="84"/>
    </row>
    <row r="22" spans="1:15" s="78" customFormat="1" ht="15" customHeight="1" x14ac:dyDescent="0.25">
      <c r="A22" s="74"/>
      <c r="B22" s="83"/>
      <c r="C22" s="74"/>
      <c r="D22" s="74"/>
      <c r="E22" s="62"/>
      <c r="F22" s="62"/>
      <c r="G22" s="85"/>
      <c r="H22" s="85"/>
      <c r="I22" s="82"/>
      <c r="J22" s="79" t="str">
        <f>IF(G22="No Change","N/A",IF(G22="New Tag Required",Lookup!F:F,IF(G22="Remove Old Tag",Lookup!F:F,IF(G22="N/A","N/A",""))))</f>
        <v/>
      </c>
      <c r="K22" s="80"/>
      <c r="L22" s="79"/>
      <c r="M22" s="79" t="str">
        <f>IF(H22="No Change","N/A",IF(H22="New Tag Required",Lookup!F:F,IF(H22="Remove Old Sign",Lookup!F:F,IF(H22="N/A","N/A",""))))</f>
        <v/>
      </c>
      <c r="N22" s="84"/>
    </row>
    <row r="23" spans="1:15" s="82" customFormat="1" ht="15" customHeight="1" x14ac:dyDescent="0.25">
      <c r="A23" s="74"/>
      <c r="B23" s="83"/>
      <c r="D23" s="74"/>
      <c r="E23" s="62"/>
      <c r="F23" s="62"/>
      <c r="G23" s="85"/>
      <c r="H23" s="85"/>
      <c r="J23" s="79" t="str">
        <f>IF(G23="No Change","N/A",IF(G23="New Tag Required",Lookup!F:F,IF(G23="Remove Old Tag",Lookup!F:F,IF(G23="N/A","N/A",""))))</f>
        <v/>
      </c>
      <c r="K23" s="80"/>
      <c r="L23" s="79"/>
      <c r="M23" s="79" t="str">
        <f>IF(H23="No Change","N/A",IF(H23="New Tag Required",Lookup!F:F,IF(H23="Remove Old Sign",Lookup!F:F,IF(H23="N/A","N/A",""))))</f>
        <v/>
      </c>
      <c r="N23" s="86"/>
    </row>
    <row r="24" spans="1:15" s="82" customFormat="1" ht="15" customHeight="1" x14ac:dyDescent="0.25">
      <c r="A24" s="74"/>
      <c r="B24" s="83"/>
      <c r="D24" s="74"/>
      <c r="E24" s="62"/>
      <c r="F24" s="62"/>
      <c r="G24" s="85"/>
      <c r="H24" s="85"/>
      <c r="J24" s="79" t="str">
        <f>IF(G24="No Change","N/A",IF(G24="New Tag Required",Lookup!F:F,IF(G24="Remove Old Tag",Lookup!F:F,IF(G24="N/A","N/A",""))))</f>
        <v/>
      </c>
      <c r="K24" s="80"/>
      <c r="L24" s="79"/>
      <c r="M24" s="79" t="str">
        <f>IF(H24="No Change","N/A",IF(H24="New Tag Required",Lookup!F:F,IF(H24="Remove Old Sign",Lookup!F:F,IF(H24="N/A","N/A",""))))</f>
        <v/>
      </c>
      <c r="N24" s="86"/>
    </row>
    <row r="25" spans="1:15" s="82" customFormat="1" ht="15" customHeight="1" x14ac:dyDescent="0.25">
      <c r="A25" s="74"/>
      <c r="B25" s="83"/>
      <c r="C25" s="74"/>
      <c r="D25" s="74"/>
      <c r="E25" s="62"/>
      <c r="F25" s="62"/>
      <c r="G25" s="85"/>
      <c r="H25" s="85"/>
      <c r="J25" s="79" t="str">
        <f>IF(G25="No Change","N/A",IF(G25="New Tag Required",Lookup!F:F,IF(G25="Remove Old Tag",Lookup!F:F,IF(G25="N/A","N/A",""))))</f>
        <v/>
      </c>
      <c r="K25" s="80"/>
      <c r="L25" s="79"/>
      <c r="M25" s="79" t="str">
        <f>IF(H25="No Change","N/A",IF(H25="New Tag Required",Lookup!F:F,IF(H25="Remove Old Sign",Lookup!F:F,IF(H25="N/A","N/A",""))))</f>
        <v/>
      </c>
      <c r="N25" s="86"/>
    </row>
    <row r="26" spans="1:15" s="82" customFormat="1" ht="15" customHeight="1" x14ac:dyDescent="0.25">
      <c r="A26" s="74"/>
      <c r="B26" s="83"/>
      <c r="C26" s="74"/>
      <c r="D26" s="74"/>
      <c r="E26" s="62"/>
      <c r="F26" s="62"/>
      <c r="G26" s="85"/>
      <c r="H26" s="85"/>
      <c r="J26" s="79" t="str">
        <f>IF(G26="No Change","N/A",IF(G26="New Tag Required",Lookup!F:F,IF(G26="Remove Old Tag",Lookup!F:F,IF(G26="N/A","N/A",""))))</f>
        <v/>
      </c>
      <c r="K26" s="80"/>
      <c r="L26" s="79"/>
      <c r="M26" s="79" t="str">
        <f>IF(H26="No Change","N/A",IF(H26="New Tag Required",Lookup!F:F,IF(H26="Remove Old Sign",Lookup!F:F,IF(H26="N/A","N/A",""))))</f>
        <v/>
      </c>
      <c r="N26" s="86"/>
    </row>
    <row r="27" spans="1:15" s="82" customFormat="1" ht="15" customHeight="1" x14ac:dyDescent="0.25">
      <c r="A27" s="74"/>
      <c r="B27" s="83"/>
      <c r="C27" s="74"/>
      <c r="D27" s="74"/>
      <c r="E27" s="62"/>
      <c r="F27" s="62"/>
      <c r="G27" s="85"/>
      <c r="H27" s="85"/>
      <c r="J27" s="79" t="str">
        <f>IF(G27="No Change","N/A",IF(G27="New Tag Required",Lookup!F:F,IF(G27="Remove Old Tag",Lookup!F:F,IF(G27="N/A","N/A",""))))</f>
        <v/>
      </c>
      <c r="K27" s="80"/>
      <c r="L27" s="79"/>
      <c r="M27" s="79" t="str">
        <f>IF(H27="No Change","N/A",IF(H27="New Tag Required",Lookup!F:F,IF(H27="Remove Old Sign",Lookup!F:F,IF(H27="N/A","N/A",""))))</f>
        <v/>
      </c>
      <c r="N27" s="86"/>
    </row>
    <row r="28" spans="1:15" s="82" customFormat="1" ht="15" customHeight="1" x14ac:dyDescent="0.25">
      <c r="A28" s="74"/>
      <c r="B28" s="83"/>
      <c r="C28" s="78"/>
      <c r="D28" s="74"/>
      <c r="E28" s="62"/>
      <c r="F28" s="62"/>
      <c r="G28" s="85"/>
      <c r="H28" s="85"/>
      <c r="J28" s="79" t="str">
        <f>IF(G28="No Change","N/A",IF(G28="New Tag Required",Lookup!F:F,IF(G28="Remove Old Tag",Lookup!F:F,IF(G28="N/A","N/A",""))))</f>
        <v/>
      </c>
      <c r="K28" s="80"/>
      <c r="L28" s="79"/>
      <c r="M28" s="79" t="str">
        <f>IF(H28="No Change","N/A",IF(H28="New Tag Required",Lookup!F:F,IF(H28="Remove Old Sign",Lookup!F:F,IF(H28="N/A","N/A",""))))</f>
        <v/>
      </c>
      <c r="N28" s="86"/>
    </row>
    <row r="29" spans="1:15" s="82" customFormat="1" ht="15" customHeight="1" x14ac:dyDescent="0.25">
      <c r="A29" s="74"/>
      <c r="B29" s="83"/>
      <c r="C29" s="78"/>
      <c r="D29" s="74"/>
      <c r="E29" s="62"/>
      <c r="F29" s="62"/>
      <c r="G29" s="85"/>
      <c r="H29" s="85"/>
      <c r="J29" s="79" t="str">
        <f>IF(G29="No Change","N/A",IF(G29="New Tag Required",Lookup!F:F,IF(G29="Remove Old Tag",Lookup!F:F,IF(G29="N/A","N/A",""))))</f>
        <v/>
      </c>
      <c r="K29" s="80"/>
      <c r="L29" s="79"/>
      <c r="M29" s="79" t="str">
        <f>IF(H29="No Change","N/A",IF(H29="New Tag Required",Lookup!F:F,IF(H29="Remove Old Sign",Lookup!F:F,IF(H29="N/A","N/A",""))))</f>
        <v/>
      </c>
      <c r="N29" s="86"/>
    </row>
    <row r="30" spans="1:15" s="82" customFormat="1" ht="15" customHeight="1" x14ac:dyDescent="0.25">
      <c r="A30" s="74"/>
      <c r="B30" s="83"/>
      <c r="C30" s="78"/>
      <c r="D30" s="74"/>
      <c r="E30" s="62"/>
      <c r="F30" s="62"/>
      <c r="G30" s="85"/>
      <c r="H30" s="85"/>
      <c r="J30" s="79" t="str">
        <f>IF(G30="No Change","N/A",IF(G30="New Tag Required",Lookup!F:F,IF(G30="Remove Old Tag",Lookup!F:F,IF(G30="N/A","N/A",""))))</f>
        <v/>
      </c>
      <c r="K30" s="80"/>
      <c r="L30" s="79"/>
      <c r="M30" s="79" t="str">
        <f>IF(H30="No Change","N/A",IF(H30="New Tag Required",Lookup!F:F,IF(H30="Remove Old Sign",Lookup!F:F,IF(H30="N/A","N/A",""))))</f>
        <v/>
      </c>
      <c r="N30" s="86"/>
    </row>
    <row r="31" spans="1:15" s="82" customFormat="1" ht="15" customHeight="1" x14ac:dyDescent="0.25">
      <c r="A31" s="74"/>
      <c r="B31" s="83"/>
      <c r="C31" s="78"/>
      <c r="D31" s="74"/>
      <c r="E31" s="62"/>
      <c r="F31" s="62"/>
      <c r="G31" s="85"/>
      <c r="H31" s="85"/>
      <c r="J31" s="79" t="str">
        <f>IF(G31="No Change","N/A",IF(G31="New Tag Required",Lookup!F:F,IF(G31="Remove Old Tag",Lookup!F:F,IF(G31="N/A","N/A",""))))</f>
        <v/>
      </c>
      <c r="K31" s="80"/>
      <c r="L31" s="79"/>
      <c r="M31" s="79" t="str">
        <f>IF(H31="No Change","N/A",IF(H31="New Tag Required",Lookup!F:F,IF(H31="Remove Old Sign",Lookup!F:F,IF(H31="N/A","N/A",""))))</f>
        <v/>
      </c>
      <c r="N31" s="86"/>
    </row>
    <row r="32" spans="1:15" s="82" customFormat="1" ht="15" customHeight="1" x14ac:dyDescent="0.25">
      <c r="A32" s="74"/>
      <c r="B32" s="83"/>
      <c r="C32" s="78"/>
      <c r="D32" s="74"/>
      <c r="E32" s="62"/>
      <c r="F32" s="62"/>
      <c r="G32" s="85"/>
      <c r="H32" s="85"/>
      <c r="J32" s="79" t="str">
        <f>IF(G32="No Change","N/A",IF(G32="New Tag Required",Lookup!F:F,IF(G32="Remove Old Tag",Lookup!F:F,IF(G32="N/A","N/A",""))))</f>
        <v/>
      </c>
      <c r="K32" s="80"/>
      <c r="L32" s="79"/>
      <c r="M32" s="79" t="str">
        <f>IF(H32="No Change","N/A",IF(H32="New Tag Required",Lookup!F:F,IF(H32="Remove Old Sign",Lookup!F:F,IF(H32="N/A","N/A",""))))</f>
        <v/>
      </c>
      <c r="N32" s="86"/>
    </row>
    <row r="33" spans="1:15" s="82" customFormat="1" ht="15" customHeight="1" x14ac:dyDescent="0.25">
      <c r="A33" s="74"/>
      <c r="B33" s="83"/>
      <c r="C33" s="78"/>
      <c r="D33" s="74"/>
      <c r="E33" s="62"/>
      <c r="F33" s="62"/>
      <c r="G33" s="85"/>
      <c r="H33" s="85"/>
      <c r="J33" s="79" t="str">
        <f>IF(G33="No Change","N/A",IF(G33="New Tag Required",Lookup!F:F,IF(G33="Remove Old Tag",Lookup!F:F,IF(G33="N/A","N/A",""))))</f>
        <v/>
      </c>
      <c r="K33" s="80"/>
      <c r="L33" s="79"/>
      <c r="M33" s="79" t="str">
        <f>IF(H33="No Change","N/A",IF(H33="New Tag Required",Lookup!F:F,IF(H33="Remove Old Sign",Lookup!F:F,IF(H33="N/A","N/A",""))))</f>
        <v/>
      </c>
      <c r="N33" s="86"/>
    </row>
    <row r="34" spans="1:15" s="82" customFormat="1" ht="15" customHeight="1" x14ac:dyDescent="0.25">
      <c r="A34" s="74"/>
      <c r="B34" s="83"/>
      <c r="C34" s="78"/>
      <c r="D34" s="74"/>
      <c r="E34" s="62"/>
      <c r="F34" s="62"/>
      <c r="G34" s="85"/>
      <c r="H34" s="85"/>
      <c r="J34" s="79" t="str">
        <f>IF(G34="No Change","N/A",IF(G34="New Tag Required",Lookup!F:F,IF(G34="Remove Old Tag",Lookup!F:F,IF(G34="N/A","N/A",""))))</f>
        <v/>
      </c>
      <c r="K34" s="80"/>
      <c r="L34" s="79"/>
      <c r="M34" s="79" t="str">
        <f>IF(H34="No Change","N/A",IF(H34="New Tag Required",Lookup!F:F,IF(H34="Remove Old Sign",Lookup!F:F,IF(H34="N/A","N/A",""))))</f>
        <v/>
      </c>
      <c r="N34" s="86"/>
    </row>
    <row r="35" spans="1:15" s="82" customFormat="1" ht="15" customHeight="1" x14ac:dyDescent="0.25">
      <c r="A35" s="74"/>
      <c r="B35" s="83"/>
      <c r="C35" s="78"/>
      <c r="D35" s="74"/>
      <c r="E35" s="62"/>
      <c r="F35" s="62"/>
      <c r="G35" s="85"/>
      <c r="H35" s="85"/>
      <c r="J35" s="79" t="str">
        <f>IF(G35="No Change","N/A",IF(G35="New Tag Required",Lookup!F:F,IF(G35="Remove Old Tag",Lookup!F:F,IF(G35="N/A","N/A",""))))</f>
        <v/>
      </c>
      <c r="K35" s="80"/>
      <c r="L35" s="79"/>
      <c r="M35" s="79" t="str">
        <f>IF(H35="No Change","N/A",IF(H35="New Tag Required",Lookup!F:F,IF(H35="Remove Old Sign",Lookup!F:F,IF(H35="N/A","N/A",""))))</f>
        <v/>
      </c>
      <c r="N35" s="86"/>
    </row>
    <row r="36" spans="1:15" s="78" customFormat="1" ht="15" customHeight="1" thickBot="1" x14ac:dyDescent="0.3">
      <c r="A36" s="74"/>
      <c r="B36" s="83"/>
      <c r="D36" s="74"/>
      <c r="E36" s="76"/>
      <c r="F36" s="76"/>
      <c r="G36" s="77"/>
      <c r="H36" s="77"/>
      <c r="J36" s="79" t="str">
        <f>IF(G36="No Change","N/A",IF(G36="New Tag Required",Lookup!F:F,IF(G36="Remove Old Tag",Lookup!F:F,IF(G36="N/A","N/A",""))))</f>
        <v/>
      </c>
      <c r="K36" s="80"/>
      <c r="L36" s="79"/>
      <c r="M36" s="79" t="str">
        <f>IF(H36="No Change","N/A",IF(H36="New Tag Required",Lookup!F:F,IF(H36="Remove Old Sign",Lookup!F:F,IF(H36="N/A","N/A",""))))</f>
        <v/>
      </c>
      <c r="N36" s="80"/>
      <c r="O36" s="79"/>
    </row>
    <row r="37" spans="1:15" ht="15" customHeight="1" x14ac:dyDescent="0.25">
      <c r="A37" s="57"/>
      <c r="B37" s="61"/>
      <c r="C37" s="10"/>
      <c r="D37" s="10"/>
      <c r="E37" s="58"/>
      <c r="F37" s="58"/>
      <c r="G37" s="64" t="s">
        <v>45</v>
      </c>
      <c r="H37" s="66" t="s">
        <v>46</v>
      </c>
      <c r="J37" s="45" t="s">
        <v>40</v>
      </c>
      <c r="K37" s="10"/>
      <c r="L37" s="10"/>
      <c r="M37" s="45" t="s">
        <v>41</v>
      </c>
    </row>
    <row r="38" spans="1:15" ht="15" customHeight="1" thickBot="1" x14ac:dyDescent="0.3">
      <c r="A38" s="57"/>
      <c r="B38" s="61"/>
      <c r="C38" s="10"/>
      <c r="D38" s="10"/>
      <c r="E38" s="58"/>
      <c r="F38" s="58"/>
      <c r="G38" s="65">
        <f>COUNTIF(G6:G37,"New Tag Required")</f>
        <v>1</v>
      </c>
      <c r="H38" s="67">
        <f>COUNTIF(H6:H37,"New Sign Required")</f>
        <v>0</v>
      </c>
      <c r="J38" s="12">
        <f>COUNTIF(J6:J37,"Installed")</f>
        <v>0</v>
      </c>
      <c r="K38" s="10"/>
      <c r="L38" s="10"/>
      <c r="M38" s="12">
        <f>COUNTIF(M6:M37,"Installed")</f>
        <v>0</v>
      </c>
    </row>
    <row r="39" spans="1:15" ht="15" customHeight="1" x14ac:dyDescent="0.25">
      <c r="A39" s="57"/>
      <c r="B39" s="61"/>
      <c r="C39" s="10"/>
      <c r="D39" s="10"/>
      <c r="E39" s="58"/>
      <c r="F39" s="58"/>
    </row>
    <row r="40" spans="1:15" ht="15" customHeight="1" x14ac:dyDescent="0.25">
      <c r="A40" s="57"/>
      <c r="B40" s="61"/>
      <c r="C40" s="10"/>
      <c r="D40" s="10"/>
      <c r="E40" s="58"/>
      <c r="F40" s="58"/>
    </row>
    <row r="41" spans="1:15" ht="15" customHeight="1" x14ac:dyDescent="0.25">
      <c r="A41" s="57"/>
      <c r="B41" s="61"/>
      <c r="C41" s="10"/>
      <c r="D41" s="10"/>
      <c r="E41" s="58"/>
      <c r="F41" s="58"/>
    </row>
    <row r="42" spans="1:15" ht="15" customHeight="1" x14ac:dyDescent="0.25">
      <c r="A42" s="57"/>
      <c r="B42" s="61"/>
      <c r="C42" s="10"/>
      <c r="D42" s="10"/>
      <c r="E42" s="58"/>
      <c r="F42" s="58"/>
    </row>
    <row r="43" spans="1:15" ht="15" customHeight="1" x14ac:dyDescent="0.25">
      <c r="A43" s="57"/>
      <c r="E43" s="58"/>
      <c r="F43" s="58"/>
    </row>
    <row r="44" spans="1:15" ht="15" customHeight="1" x14ac:dyDescent="0.25">
      <c r="A44" s="57"/>
      <c r="E44" s="58"/>
      <c r="F44" s="58"/>
    </row>
    <row r="45" spans="1:15" ht="15" customHeight="1" x14ac:dyDescent="0.25">
      <c r="A45" s="57"/>
      <c r="E45" s="58"/>
      <c r="F45" s="58"/>
    </row>
    <row r="46" spans="1:15" ht="15" customHeight="1" x14ac:dyDescent="0.25">
      <c r="A46" s="57"/>
      <c r="E46" s="58"/>
      <c r="F46" s="58"/>
    </row>
    <row r="47" spans="1:15" ht="15" customHeight="1" x14ac:dyDescent="0.25">
      <c r="A47" s="57"/>
      <c r="E47" s="58"/>
      <c r="F47" s="58"/>
    </row>
    <row r="48" spans="1:15" ht="15" customHeight="1" x14ac:dyDescent="0.25">
      <c r="A48" s="57"/>
      <c r="E48" s="58"/>
      <c r="F48" s="58"/>
    </row>
    <row r="49" spans="1:6" ht="15" customHeight="1" x14ac:dyDescent="0.25">
      <c r="A49" s="57"/>
      <c r="E49" s="58"/>
      <c r="F49" s="58"/>
    </row>
    <row r="50" spans="1:6" ht="15" customHeight="1" x14ac:dyDescent="0.25">
      <c r="A50" s="57"/>
      <c r="E50" s="46"/>
      <c r="F50" s="59"/>
    </row>
    <row r="51" spans="1:6" ht="15" customHeight="1" x14ac:dyDescent="0.25">
      <c r="A51" s="57"/>
      <c r="E51" s="46"/>
      <c r="F51" s="46"/>
    </row>
    <row r="52" spans="1:6" ht="15" customHeight="1" x14ac:dyDescent="0.25">
      <c r="A52" s="57"/>
      <c r="E52" s="46"/>
      <c r="F52" s="46"/>
    </row>
    <row r="53" spans="1:6" ht="15" customHeight="1" x14ac:dyDescent="0.25">
      <c r="A53" s="57"/>
      <c r="E53" s="46"/>
      <c r="F53" s="46"/>
    </row>
    <row r="54" spans="1:6" ht="15" customHeight="1" x14ac:dyDescent="0.25">
      <c r="A54" s="57"/>
      <c r="E54" s="46"/>
      <c r="F54" s="46"/>
    </row>
    <row r="55" spans="1:6" ht="15" customHeight="1" x14ac:dyDescent="0.25">
      <c r="A55" s="57"/>
      <c r="E55" s="46"/>
      <c r="F55" s="46"/>
    </row>
    <row r="56" spans="1:6" ht="15" customHeight="1" x14ac:dyDescent="0.25">
      <c r="A56" s="57"/>
      <c r="E56" s="46"/>
      <c r="F56" s="46"/>
    </row>
    <row r="57" spans="1:6" ht="15" customHeight="1" x14ac:dyDescent="0.25">
      <c r="A57" s="57"/>
    </row>
    <row r="58" spans="1:6" ht="15" customHeight="1" x14ac:dyDescent="0.25">
      <c r="A58" s="57"/>
    </row>
    <row r="59" spans="1:6" ht="15" customHeight="1" x14ac:dyDescent="0.25">
      <c r="A59" s="57"/>
    </row>
    <row r="60" spans="1:6" ht="15" customHeight="1" x14ac:dyDescent="0.25">
      <c r="A60" s="57"/>
    </row>
    <row r="61" spans="1:6" ht="15" customHeight="1" x14ac:dyDescent="0.25">
      <c r="A61" s="57"/>
    </row>
    <row r="62" spans="1:6" ht="15" customHeight="1" x14ac:dyDescent="0.25">
      <c r="A62" s="57"/>
    </row>
    <row r="63" spans="1:6" ht="15" customHeight="1" x14ac:dyDescent="0.25">
      <c r="A63" s="57"/>
    </row>
    <row r="64" spans="1:6" ht="15" customHeight="1" x14ac:dyDescent="0.25">
      <c r="A64" s="57"/>
    </row>
    <row r="65" spans="1:1" ht="15" customHeight="1" x14ac:dyDescent="0.25">
      <c r="A65" s="57"/>
    </row>
    <row r="66" spans="1:1" ht="15" customHeight="1" x14ac:dyDescent="0.25">
      <c r="A66" s="57"/>
    </row>
    <row r="67" spans="1:1" ht="15" customHeight="1" x14ac:dyDescent="0.25">
      <c r="A67" s="57"/>
    </row>
    <row r="68" spans="1:1" ht="15" customHeight="1" x14ac:dyDescent="0.25">
      <c r="A68" s="57"/>
    </row>
    <row r="69" spans="1:1" ht="15" customHeight="1" x14ac:dyDescent="0.25">
      <c r="A69" s="57"/>
    </row>
    <row r="70" spans="1:1" ht="15" customHeight="1" x14ac:dyDescent="0.25">
      <c r="A70" s="57"/>
    </row>
    <row r="71" spans="1:1" ht="15" customHeight="1" x14ac:dyDescent="0.25">
      <c r="A71" s="57"/>
    </row>
    <row r="72" spans="1:1" ht="15" customHeight="1" x14ac:dyDescent="0.25">
      <c r="A72" s="57"/>
    </row>
    <row r="73" spans="1:1" ht="15" customHeight="1" x14ac:dyDescent="0.25">
      <c r="A73" s="57"/>
    </row>
    <row r="74" spans="1:1" ht="15" customHeight="1" x14ac:dyDescent="0.25">
      <c r="A74" s="57"/>
    </row>
    <row r="75" spans="1:1" ht="15" customHeight="1" x14ac:dyDescent="0.25">
      <c r="A75" s="57"/>
    </row>
    <row r="76" spans="1:1" ht="15" customHeight="1" x14ac:dyDescent="0.25">
      <c r="A76" s="57"/>
    </row>
    <row r="77" spans="1:1" ht="15" customHeight="1" x14ac:dyDescent="0.25">
      <c r="A77" s="57"/>
    </row>
    <row r="78" spans="1:1" ht="15" customHeight="1" x14ac:dyDescent="0.25">
      <c r="A78" s="57"/>
    </row>
    <row r="79" spans="1:1" ht="15" customHeight="1" x14ac:dyDescent="0.25">
      <c r="A79" s="57"/>
    </row>
    <row r="80" spans="1:1" ht="15" customHeight="1" x14ac:dyDescent="0.25">
      <c r="A80" s="57"/>
    </row>
    <row r="81" spans="1:1" ht="15" customHeight="1" x14ac:dyDescent="0.25">
      <c r="A81" s="57"/>
    </row>
    <row r="82" spans="1:1" ht="15" customHeight="1" x14ac:dyDescent="0.25">
      <c r="A82" s="57"/>
    </row>
    <row r="83" spans="1:1" ht="15" customHeight="1" x14ac:dyDescent="0.25">
      <c r="A83" s="57"/>
    </row>
    <row r="84" spans="1:1" ht="15" customHeight="1" x14ac:dyDescent="0.25">
      <c r="A84" s="57"/>
    </row>
    <row r="85" spans="1:1" ht="15" customHeight="1" x14ac:dyDescent="0.25">
      <c r="A85" s="57"/>
    </row>
    <row r="86" spans="1:1" ht="15" customHeight="1" x14ac:dyDescent="0.25">
      <c r="A86" s="57"/>
    </row>
    <row r="87" spans="1:1" ht="15" customHeight="1" x14ac:dyDescent="0.25">
      <c r="A87" s="57"/>
    </row>
    <row r="88" spans="1:1" ht="15" customHeight="1" x14ac:dyDescent="0.25">
      <c r="A88" s="57"/>
    </row>
    <row r="89" spans="1:1" ht="15" customHeight="1" x14ac:dyDescent="0.25">
      <c r="A89" s="57"/>
    </row>
    <row r="90" spans="1:1" ht="15" customHeight="1" x14ac:dyDescent="0.25">
      <c r="A90" s="57"/>
    </row>
    <row r="91" spans="1:1" ht="15" customHeight="1" x14ac:dyDescent="0.25">
      <c r="A91" s="57"/>
    </row>
    <row r="92" spans="1:1" ht="15" customHeight="1" x14ac:dyDescent="0.25">
      <c r="A92" s="57"/>
    </row>
    <row r="93" spans="1:1" ht="15" customHeight="1" x14ac:dyDescent="0.25">
      <c r="A93" s="57"/>
    </row>
    <row r="94" spans="1:1" ht="15" customHeight="1" x14ac:dyDescent="0.25">
      <c r="A94" s="57"/>
    </row>
    <row r="95" spans="1:1" ht="15" customHeight="1" x14ac:dyDescent="0.25">
      <c r="A95" s="57"/>
    </row>
    <row r="96" spans="1:1" ht="15" customHeight="1" x14ac:dyDescent="0.25">
      <c r="A96" s="57"/>
    </row>
    <row r="97" spans="1:1" ht="15" customHeight="1" x14ac:dyDescent="0.25">
      <c r="A97" s="57"/>
    </row>
    <row r="98" spans="1:1" ht="15" customHeight="1" x14ac:dyDescent="0.25">
      <c r="A98" s="57"/>
    </row>
    <row r="99" spans="1:1" ht="15" customHeight="1" x14ac:dyDescent="0.25">
      <c r="A99" s="57"/>
    </row>
    <row r="100" spans="1:1" ht="15" customHeight="1" x14ac:dyDescent="0.25">
      <c r="A100" s="57"/>
    </row>
    <row r="101" spans="1:1" ht="15" customHeight="1" x14ac:dyDescent="0.25">
      <c r="A101" s="57"/>
    </row>
    <row r="102" spans="1:1" ht="15" customHeight="1" x14ac:dyDescent="0.25">
      <c r="A102" s="57"/>
    </row>
    <row r="103" spans="1:1" ht="15" customHeight="1" x14ac:dyDescent="0.25">
      <c r="A103" s="57"/>
    </row>
    <row r="104" spans="1:1" ht="15" customHeight="1" x14ac:dyDescent="0.25">
      <c r="A104" s="57"/>
    </row>
    <row r="105" spans="1:1" ht="15" customHeight="1" x14ac:dyDescent="0.25">
      <c r="A105" s="57"/>
    </row>
    <row r="106" spans="1:1" ht="15" customHeight="1" x14ac:dyDescent="0.25">
      <c r="A106" s="57"/>
    </row>
    <row r="107" spans="1:1" ht="15" customHeight="1" x14ac:dyDescent="0.25">
      <c r="A107" s="57"/>
    </row>
    <row r="108" spans="1:1" ht="15" customHeight="1" x14ac:dyDescent="0.25">
      <c r="A108" s="57"/>
    </row>
    <row r="109" spans="1:1" ht="15" customHeight="1" x14ac:dyDescent="0.25">
      <c r="A109" s="57"/>
    </row>
    <row r="110" spans="1:1" ht="15" customHeight="1" x14ac:dyDescent="0.25">
      <c r="A110" s="57"/>
    </row>
    <row r="111" spans="1:1" ht="15" customHeight="1" x14ac:dyDescent="0.25">
      <c r="A111" s="57"/>
    </row>
    <row r="112" spans="1:1" ht="15" customHeight="1" x14ac:dyDescent="0.25">
      <c r="A112" s="57"/>
    </row>
    <row r="113" spans="1:1" ht="15" customHeight="1" x14ac:dyDescent="0.25">
      <c r="A113" s="57"/>
    </row>
    <row r="114" spans="1:1" ht="15" customHeight="1" x14ac:dyDescent="0.25">
      <c r="A114" s="57"/>
    </row>
    <row r="115" spans="1:1" ht="15" customHeight="1" x14ac:dyDescent="0.25">
      <c r="A115" s="57"/>
    </row>
    <row r="116" spans="1:1" ht="15" customHeight="1" x14ac:dyDescent="0.25">
      <c r="A116" s="57"/>
    </row>
    <row r="117" spans="1:1" ht="15" customHeight="1" x14ac:dyDescent="0.25">
      <c r="A117" s="57"/>
    </row>
    <row r="118" spans="1:1" ht="15" customHeight="1" x14ac:dyDescent="0.25">
      <c r="A118" s="57"/>
    </row>
    <row r="119" spans="1:1" ht="15" customHeight="1" x14ac:dyDescent="0.25">
      <c r="A119" s="57"/>
    </row>
    <row r="120" spans="1:1" ht="15" customHeight="1" x14ac:dyDescent="0.25">
      <c r="A120" s="57"/>
    </row>
    <row r="121" spans="1:1" ht="15" customHeight="1" x14ac:dyDescent="0.25">
      <c r="A121" s="57"/>
    </row>
    <row r="122" spans="1:1" ht="15" customHeight="1" x14ac:dyDescent="0.25">
      <c r="A122" s="57"/>
    </row>
    <row r="123" spans="1:1" ht="15" customHeight="1" x14ac:dyDescent="0.25">
      <c r="A123" s="57"/>
    </row>
    <row r="124" spans="1:1" ht="15" customHeight="1" x14ac:dyDescent="0.25">
      <c r="A124" s="57"/>
    </row>
    <row r="125" spans="1:1" ht="15" customHeight="1" x14ac:dyDescent="0.25">
      <c r="A125" s="57"/>
    </row>
    <row r="126" spans="1:1" ht="15" customHeight="1" x14ac:dyDescent="0.25">
      <c r="A126" s="57"/>
    </row>
    <row r="127" spans="1:1" ht="15" customHeight="1" x14ac:dyDescent="0.25">
      <c r="A127" s="57"/>
    </row>
    <row r="128" spans="1:1" ht="15" customHeight="1" x14ac:dyDescent="0.25">
      <c r="A128" s="57"/>
    </row>
    <row r="129" spans="1:1" ht="15" customHeight="1" x14ac:dyDescent="0.25">
      <c r="A129" s="57"/>
    </row>
    <row r="130" spans="1:1" ht="15" customHeight="1" x14ac:dyDescent="0.25">
      <c r="A130" s="57"/>
    </row>
    <row r="131" spans="1:1" ht="15" customHeight="1" x14ac:dyDescent="0.25">
      <c r="A131" s="57"/>
    </row>
    <row r="132" spans="1:1" ht="15" customHeight="1" x14ac:dyDescent="0.25">
      <c r="A132" s="57"/>
    </row>
    <row r="133" spans="1:1" ht="15" customHeight="1" x14ac:dyDescent="0.25">
      <c r="A133" s="57"/>
    </row>
    <row r="134" spans="1:1" ht="15" customHeight="1" x14ac:dyDescent="0.25">
      <c r="A134" s="57"/>
    </row>
    <row r="135" spans="1:1" ht="15" customHeight="1" x14ac:dyDescent="0.25">
      <c r="A135" s="57"/>
    </row>
    <row r="136" spans="1:1" ht="15" customHeight="1" x14ac:dyDescent="0.25">
      <c r="A136" s="57"/>
    </row>
    <row r="137" spans="1:1" ht="15" customHeight="1" x14ac:dyDescent="0.25">
      <c r="A137" s="57"/>
    </row>
    <row r="138" spans="1:1" ht="15" customHeight="1" x14ac:dyDescent="0.25">
      <c r="A138" s="57"/>
    </row>
    <row r="139" spans="1:1" ht="15" customHeight="1" x14ac:dyDescent="0.25">
      <c r="A139" s="57"/>
    </row>
    <row r="140" spans="1:1" x14ac:dyDescent="0.25">
      <c r="A140" s="57"/>
    </row>
    <row r="141" spans="1:1" x14ac:dyDescent="0.25">
      <c r="A141" s="57"/>
    </row>
    <row r="142" spans="1:1" x14ac:dyDescent="0.25">
      <c r="A142" s="57"/>
    </row>
    <row r="143" spans="1:1" x14ac:dyDescent="0.25">
      <c r="A143" s="57"/>
    </row>
    <row r="144" spans="1:1" x14ac:dyDescent="0.25">
      <c r="A144" s="57"/>
    </row>
    <row r="145" spans="1:1" x14ac:dyDescent="0.25">
      <c r="A145" s="57"/>
    </row>
    <row r="204" spans="3:3" x14ac:dyDescent="0.25">
      <c r="C204" s="11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3:G57 G28:G35 G9:G21">
    <cfRule type="containsText" dxfId="112" priority="288" operator="containsText" text="New Tag Required">
      <formula>NOT(ISERROR(SEARCH("New Tag Required",G9)))</formula>
    </cfRule>
  </conditionalFormatting>
  <conditionalFormatting sqref="D43:D103 D7:D32">
    <cfRule type="containsText" dxfId="111" priority="287" operator="containsText" text="Yes">
      <formula>NOT(ISERROR(SEARCH("Yes",D7)))</formula>
    </cfRule>
  </conditionalFormatting>
  <conditionalFormatting sqref="H43:H103 H204:H425 H28:H35 H9:H21">
    <cfRule type="containsText" dxfId="110" priority="275" operator="containsText" text="New Sign Required">
      <formula>NOT(ISERROR(SEARCH("New Sign Required",H9)))</formula>
    </cfRule>
  </conditionalFormatting>
  <conditionalFormatting sqref="G43:G103 G28:H35 G9:H21">
    <cfRule type="containsText" dxfId="109" priority="274" operator="containsText" text="Action Required">
      <formula>NOT(ISERROR(SEARCH("Action Required",G9)))</formula>
    </cfRule>
  </conditionalFormatting>
  <conditionalFormatting sqref="H43:H103">
    <cfRule type="containsText" dxfId="108" priority="273" operator="containsText" text="Action Required">
      <formula>NOT(ISERROR(SEARCH("Action Required",H43)))</formula>
    </cfRule>
  </conditionalFormatting>
  <conditionalFormatting sqref="G39:G42 G6:G7">
    <cfRule type="containsText" dxfId="107" priority="215" operator="containsText" text="New Tag Required">
      <formula>NOT(ISERROR(SEARCH("New Tag Required",G6)))</formula>
    </cfRule>
  </conditionalFormatting>
  <conditionalFormatting sqref="D37:D42">
    <cfRule type="containsText" dxfId="106" priority="214" operator="containsText" text="Yes">
      <formula>NOT(ISERROR(SEARCH("Yes",D37)))</formula>
    </cfRule>
  </conditionalFormatting>
  <conditionalFormatting sqref="H39:H42 H6:H7">
    <cfRule type="containsText" dxfId="105" priority="213" operator="containsText" text="New Sign Required">
      <formula>NOT(ISERROR(SEARCH("New Sign Required",H6)))</formula>
    </cfRule>
  </conditionalFormatting>
  <conditionalFormatting sqref="G39:G42 G6:G7">
    <cfRule type="containsText" dxfId="104" priority="212" operator="containsText" text="Action Required">
      <formula>NOT(ISERROR(SEARCH("Action Required",G6)))</formula>
    </cfRule>
  </conditionalFormatting>
  <conditionalFormatting sqref="H39:H42 H6:H7">
    <cfRule type="containsText" dxfId="103" priority="211" operator="containsText" text="Action Required">
      <formula>NOT(ISERROR(SEARCH("Action Required",H6)))</formula>
    </cfRule>
  </conditionalFormatting>
  <conditionalFormatting sqref="G6">
    <cfRule type="containsText" dxfId="102" priority="210" operator="containsText" text="New Tag Required">
      <formula>NOT(ISERROR(SEARCH("New Tag Required",G6)))</formula>
    </cfRule>
  </conditionalFormatting>
  <conditionalFormatting sqref="G6">
    <cfRule type="containsText" dxfId="101" priority="208" operator="containsText" text="Action Required">
      <formula>NOT(ISERROR(SEARCH("Action Required",G6)))</formula>
    </cfRule>
  </conditionalFormatting>
  <conditionalFormatting sqref="D104:D203">
    <cfRule type="containsText" dxfId="100" priority="207" operator="containsText" text="Yes">
      <formula>NOT(ISERROR(SEARCH("Yes",D104)))</formula>
    </cfRule>
  </conditionalFormatting>
  <conditionalFormatting sqref="H104:H203">
    <cfRule type="containsText" dxfId="99" priority="206" operator="containsText" text="New Sign Required">
      <formula>NOT(ISERROR(SEARCH("New Sign Required",H104)))</formula>
    </cfRule>
  </conditionalFormatting>
  <conditionalFormatting sqref="G104:G203">
    <cfRule type="containsText" dxfId="98" priority="205" operator="containsText" text="Action Required">
      <formula>NOT(ISERROR(SEARCH("Action Required",G104)))</formula>
    </cfRule>
  </conditionalFormatting>
  <conditionalFormatting sqref="H104:H203">
    <cfRule type="containsText" dxfId="97" priority="204" operator="containsText" text="Action Required">
      <formula>NOT(ISERROR(SEARCH("Action Required",H104)))</formula>
    </cfRule>
  </conditionalFormatting>
  <conditionalFormatting sqref="G7">
    <cfRule type="containsText" dxfId="96" priority="189" operator="containsText" text="New Tag Required">
      <formula>NOT(ISERROR(SEARCH("New Tag Required",G7)))</formula>
    </cfRule>
  </conditionalFormatting>
  <conditionalFormatting sqref="H7">
    <cfRule type="containsText" dxfId="95" priority="188" operator="containsText" text="New Sign Required">
      <formula>NOT(ISERROR(SEARCH("New Sign Required",H7)))</formula>
    </cfRule>
  </conditionalFormatting>
  <conditionalFormatting sqref="G7">
    <cfRule type="containsText" dxfId="94" priority="187" operator="containsText" text="Action Required">
      <formula>NOT(ISERROR(SEARCH("Action Required",G7)))</formula>
    </cfRule>
  </conditionalFormatting>
  <conditionalFormatting sqref="H7">
    <cfRule type="containsText" dxfId="93" priority="186" operator="containsText" text="Action Required">
      <formula>NOT(ISERROR(SEARCH("Action Required",H7)))</formula>
    </cfRule>
  </conditionalFormatting>
  <conditionalFormatting sqref="G8">
    <cfRule type="containsText" dxfId="92" priority="185" operator="containsText" text="New Tag Required">
      <formula>NOT(ISERROR(SEARCH("New Tag Required",G8)))</formula>
    </cfRule>
  </conditionalFormatting>
  <conditionalFormatting sqref="H8">
    <cfRule type="containsText" dxfId="91" priority="184" operator="containsText" text="New Sign Required">
      <formula>NOT(ISERROR(SEARCH("New Sign Required",H8)))</formula>
    </cfRule>
  </conditionalFormatting>
  <conditionalFormatting sqref="G8">
    <cfRule type="containsText" dxfId="90" priority="183" operator="containsText" text="Action Required">
      <formula>NOT(ISERROR(SEARCH("Action Required",G8)))</formula>
    </cfRule>
  </conditionalFormatting>
  <conditionalFormatting sqref="H8">
    <cfRule type="containsText" dxfId="89" priority="182" operator="containsText" text="Action Required">
      <formula>NOT(ISERROR(SEARCH("Action Required",H8)))</formula>
    </cfRule>
  </conditionalFormatting>
  <conditionalFormatting sqref="J2:N3">
    <cfRule type="cellIs" dxfId="88" priority="181" operator="notEqual">
      <formula>0</formula>
    </cfRule>
  </conditionalFormatting>
  <conditionalFormatting sqref="J7:J36">
    <cfRule type="cellIs" dxfId="87" priority="180" operator="equal">
      <formula>0</formula>
    </cfRule>
  </conditionalFormatting>
  <conditionalFormatting sqref="M7:M36">
    <cfRule type="cellIs" dxfId="86" priority="179" operator="equal">
      <formula>0</formula>
    </cfRule>
  </conditionalFormatting>
  <conditionalFormatting sqref="M7:M36 J7:J36">
    <cfRule type="cellIs" dxfId="85" priority="176" operator="equal">
      <formula>"In Progress"</formula>
    </cfRule>
    <cfRule type="cellIs" dxfId="84" priority="177" operator="equal">
      <formula>"Log Issues"</formula>
    </cfRule>
    <cfRule type="cellIs" dxfId="83" priority="178" operator="equal">
      <formula>"N/A"</formula>
    </cfRule>
  </conditionalFormatting>
  <conditionalFormatting sqref="K7:L36">
    <cfRule type="expression" dxfId="82" priority="175">
      <formula>$J7="Log Issues"</formula>
    </cfRule>
  </conditionalFormatting>
  <conditionalFormatting sqref="N17:N18 N6:N13">
    <cfRule type="expression" dxfId="81" priority="174">
      <formula>$M6="Log Issues"</formula>
    </cfRule>
  </conditionalFormatting>
  <conditionalFormatting sqref="H28:H35 H37:H1048576 H1:H21">
    <cfRule type="containsText" dxfId="80" priority="168" operator="containsText" text="Remove Old Sign">
      <formula>NOT(ISERROR(SEARCH("Remove Old Sign",H1)))</formula>
    </cfRule>
    <cfRule type="containsText" dxfId="79" priority="169" operator="containsText" text="Move Sign to New Location">
      <formula>NOT(ISERROR(SEARCH("Move Sign to New Location",H1)))</formula>
    </cfRule>
  </conditionalFormatting>
  <conditionalFormatting sqref="G28:G35 G37:G1048576 G1:G21">
    <cfRule type="containsText" dxfId="78" priority="167" operator="containsText" text="Remove Old Tag">
      <formula>NOT(ISERROR(SEARCH("Remove Old Tag",G1)))</formula>
    </cfRule>
  </conditionalFormatting>
  <conditionalFormatting sqref="G7">
    <cfRule type="containsText" dxfId="77" priority="166" operator="containsText" text="New Tag Required">
      <formula>NOT(ISERROR(SEARCH("New Tag Required",G7)))</formula>
    </cfRule>
  </conditionalFormatting>
  <conditionalFormatting sqref="G7">
    <cfRule type="containsText" dxfId="76" priority="165" operator="containsText" text="Action Required">
      <formula>NOT(ISERROR(SEARCH("Action Required",G7)))</formula>
    </cfRule>
  </conditionalFormatting>
  <conditionalFormatting sqref="G8">
    <cfRule type="containsText" dxfId="75" priority="164" operator="containsText" text="New Tag Required">
      <formula>NOT(ISERROR(SEARCH("New Tag Required",G8)))</formula>
    </cfRule>
  </conditionalFormatting>
  <conditionalFormatting sqref="H8">
    <cfRule type="containsText" dxfId="74" priority="163" operator="containsText" text="New Sign Required">
      <formula>NOT(ISERROR(SEARCH("New Sign Required",H8)))</formula>
    </cfRule>
  </conditionalFormatting>
  <conditionalFormatting sqref="G8">
    <cfRule type="containsText" dxfId="73" priority="162" operator="containsText" text="Action Required">
      <formula>NOT(ISERROR(SEARCH("Action Required",G8)))</formula>
    </cfRule>
  </conditionalFormatting>
  <conditionalFormatting sqref="H8">
    <cfRule type="containsText" dxfId="72" priority="161" operator="containsText" text="Action Required">
      <formula>NOT(ISERROR(SEARCH("Action Required",H8)))</formula>
    </cfRule>
  </conditionalFormatting>
  <conditionalFormatting sqref="G9">
    <cfRule type="containsText" dxfId="71" priority="160" operator="containsText" text="New Tag Required">
      <formula>NOT(ISERROR(SEARCH("New Tag Required",G9)))</formula>
    </cfRule>
  </conditionalFormatting>
  <conditionalFormatting sqref="H9">
    <cfRule type="containsText" dxfId="70" priority="159" operator="containsText" text="New Sign Required">
      <formula>NOT(ISERROR(SEARCH("New Sign Required",H9)))</formula>
    </cfRule>
  </conditionalFormatting>
  <conditionalFormatting sqref="G9">
    <cfRule type="containsText" dxfId="69" priority="158" operator="containsText" text="Action Required">
      <formula>NOT(ISERROR(SEARCH("Action Required",G9)))</formula>
    </cfRule>
  </conditionalFormatting>
  <conditionalFormatting sqref="H9">
    <cfRule type="containsText" dxfId="68" priority="157" operator="containsText" text="Action Required">
      <formula>NOT(ISERROR(SEARCH("Action Required",H9)))</formula>
    </cfRule>
  </conditionalFormatting>
  <conditionalFormatting sqref="G9">
    <cfRule type="containsText" dxfId="67" priority="155" operator="containsText" text="New Tag Required">
      <formula>NOT(ISERROR(SEARCH("New Tag Required",G9)))</formula>
    </cfRule>
  </conditionalFormatting>
  <conditionalFormatting sqref="G9">
    <cfRule type="containsText" dxfId="66" priority="154" operator="containsText" text="Action Required">
      <formula>NOT(ISERROR(SEARCH("Action Required",G9)))</formula>
    </cfRule>
  </conditionalFormatting>
  <conditionalFormatting sqref="G10">
    <cfRule type="containsText" dxfId="65" priority="153" operator="containsText" text="New Tag Required">
      <formula>NOT(ISERROR(SEARCH("New Tag Required",G10)))</formula>
    </cfRule>
  </conditionalFormatting>
  <conditionalFormatting sqref="H10">
    <cfRule type="containsText" dxfId="64" priority="152" operator="containsText" text="New Sign Required">
      <formula>NOT(ISERROR(SEARCH("New Sign Required",H10)))</formula>
    </cfRule>
  </conditionalFormatting>
  <conditionalFormatting sqref="G10">
    <cfRule type="containsText" dxfId="63" priority="151" operator="containsText" text="Action Required">
      <formula>NOT(ISERROR(SEARCH("Action Required",G10)))</formula>
    </cfRule>
  </conditionalFormatting>
  <conditionalFormatting sqref="H10">
    <cfRule type="containsText" dxfId="62" priority="150" operator="containsText" text="Action Required">
      <formula>NOT(ISERROR(SEARCH("Action Required",H10)))</formula>
    </cfRule>
  </conditionalFormatting>
  <conditionalFormatting sqref="G11:G13">
    <cfRule type="containsText" dxfId="61" priority="149" operator="containsText" text="New Tag Required">
      <formula>NOT(ISERROR(SEARCH("New Tag Required",G11)))</formula>
    </cfRule>
  </conditionalFormatting>
  <conditionalFormatting sqref="H11:H13">
    <cfRule type="containsText" dxfId="60" priority="148" operator="containsText" text="New Sign Required">
      <formula>NOT(ISERROR(SEARCH("New Sign Required",H11)))</formula>
    </cfRule>
  </conditionalFormatting>
  <conditionalFormatting sqref="G11:G13">
    <cfRule type="containsText" dxfId="59" priority="147" operator="containsText" text="Action Required">
      <formula>NOT(ISERROR(SEARCH("Action Required",G11)))</formula>
    </cfRule>
  </conditionalFormatting>
  <conditionalFormatting sqref="H11:H13">
    <cfRule type="containsText" dxfId="58" priority="146" operator="containsText" text="Action Required">
      <formula>NOT(ISERROR(SEARCH("Action Required",H11)))</formula>
    </cfRule>
  </conditionalFormatting>
  <conditionalFormatting sqref="G13">
    <cfRule type="containsText" dxfId="57" priority="145" operator="containsText" text="New Tag Required">
      <formula>NOT(ISERROR(SEARCH("New Tag Required",G13)))</formula>
    </cfRule>
  </conditionalFormatting>
  <conditionalFormatting sqref="H13">
    <cfRule type="containsText" dxfId="56" priority="144" operator="containsText" text="New Sign Required">
      <formula>NOT(ISERROR(SEARCH("New Sign Required",H13)))</formula>
    </cfRule>
  </conditionalFormatting>
  <conditionalFormatting sqref="G13">
    <cfRule type="containsText" dxfId="55" priority="143" operator="containsText" text="Action Required">
      <formula>NOT(ISERROR(SEARCH("Action Required",G13)))</formula>
    </cfRule>
  </conditionalFormatting>
  <conditionalFormatting sqref="H13">
    <cfRule type="containsText" dxfId="54" priority="142" operator="containsText" text="Action Required">
      <formula>NOT(ISERROR(SEARCH("Action Required",H13)))</formula>
    </cfRule>
  </conditionalFormatting>
  <conditionalFormatting sqref="G10">
    <cfRule type="containsText" dxfId="53" priority="141" operator="containsText" text="New Tag Required">
      <formula>NOT(ISERROR(SEARCH("New Tag Required",G10)))</formula>
    </cfRule>
  </conditionalFormatting>
  <conditionalFormatting sqref="G10">
    <cfRule type="containsText" dxfId="52" priority="140" operator="containsText" text="Action Required">
      <formula>NOT(ISERROR(SEARCH("Action Required",G10)))</formula>
    </cfRule>
  </conditionalFormatting>
  <conditionalFormatting sqref="G11">
    <cfRule type="containsText" dxfId="51" priority="139" operator="containsText" text="New Tag Required">
      <formula>NOT(ISERROR(SEARCH("New Tag Required",G11)))</formula>
    </cfRule>
  </conditionalFormatting>
  <conditionalFormatting sqref="H11">
    <cfRule type="containsText" dxfId="50" priority="138" operator="containsText" text="New Sign Required">
      <formula>NOT(ISERROR(SEARCH("New Sign Required",H11)))</formula>
    </cfRule>
  </conditionalFormatting>
  <conditionalFormatting sqref="G11">
    <cfRule type="containsText" dxfId="49" priority="137" operator="containsText" text="Action Required">
      <formula>NOT(ISERROR(SEARCH("Action Required",G11)))</formula>
    </cfRule>
  </conditionalFormatting>
  <conditionalFormatting sqref="H11">
    <cfRule type="containsText" dxfId="48" priority="136" operator="containsText" text="Action Required">
      <formula>NOT(ISERROR(SEARCH("Action Required",H11)))</formula>
    </cfRule>
  </conditionalFormatting>
  <conditionalFormatting sqref="D6">
    <cfRule type="containsText" dxfId="47" priority="130" operator="containsText" text="Yes">
      <formula>NOT(ISERROR(SEARCH("Yes",D6)))</formula>
    </cfRule>
  </conditionalFormatting>
  <conditionalFormatting sqref="D33:D35">
    <cfRule type="containsText" dxfId="46" priority="111" operator="containsText" text="Yes">
      <formula>NOT(ISERROR(SEARCH("Yes",D33)))</formula>
    </cfRule>
  </conditionalFormatting>
  <conditionalFormatting sqref="G36">
    <cfRule type="containsText" dxfId="45" priority="110" operator="containsText" text="New Tag Required">
      <formula>NOT(ISERROR(SEARCH("New Tag Required",G36)))</formula>
    </cfRule>
  </conditionalFormatting>
  <conditionalFormatting sqref="D36">
    <cfRule type="containsText" dxfId="44" priority="109" operator="containsText" text="Yes">
      <formula>NOT(ISERROR(SEARCH("Yes",D36)))</formula>
    </cfRule>
  </conditionalFormatting>
  <conditionalFormatting sqref="H36">
    <cfRule type="containsText" dxfId="43" priority="108" operator="containsText" text="New Sign Required">
      <formula>NOT(ISERROR(SEARCH("New Sign Required",H36)))</formula>
    </cfRule>
  </conditionalFormatting>
  <conditionalFormatting sqref="G36:H36">
    <cfRule type="containsText" dxfId="42" priority="107" operator="containsText" text="Action Required">
      <formula>NOT(ISERROR(SEARCH("Action Required",G36)))</formula>
    </cfRule>
  </conditionalFormatting>
  <conditionalFormatting sqref="N36">
    <cfRule type="expression" dxfId="41" priority="100">
      <formula>$M36="Log Issues"</formula>
    </cfRule>
  </conditionalFormatting>
  <conditionalFormatting sqref="H36">
    <cfRule type="containsText" dxfId="40" priority="98" operator="containsText" text="Remove Old Sign">
      <formula>NOT(ISERROR(SEARCH("Remove Old Sign",H36)))</formula>
    </cfRule>
    <cfRule type="containsText" dxfId="39" priority="99" operator="containsText" text="Move Sign to New Location">
      <formula>NOT(ISERROR(SEARCH("Move Sign to New Location",H36)))</formula>
    </cfRule>
  </conditionalFormatting>
  <conditionalFormatting sqref="G36">
    <cfRule type="containsText" dxfId="38" priority="97" operator="containsText" text="Remove Old Tag">
      <formula>NOT(ISERROR(SEARCH("Remove Old Tag",G36)))</formula>
    </cfRule>
  </conditionalFormatting>
  <conditionalFormatting sqref="H26:H27">
    <cfRule type="containsText" dxfId="37" priority="26" operator="containsText" text="New Sign Required">
      <formula>NOT(ISERROR(SEARCH("New Sign Required",H26)))</formula>
    </cfRule>
  </conditionalFormatting>
  <conditionalFormatting sqref="H26:H27">
    <cfRule type="containsText" dxfId="36" priority="25" operator="containsText" text="Action Required">
      <formula>NOT(ISERROR(SEARCH("Action Required",H26)))</formula>
    </cfRule>
  </conditionalFormatting>
  <conditionalFormatting sqref="H26:H27">
    <cfRule type="containsText" dxfId="35" priority="23" operator="containsText" text="Remove Old Sign">
      <formula>NOT(ISERROR(SEARCH("Remove Old Sign",H26)))</formula>
    </cfRule>
    <cfRule type="containsText" dxfId="34" priority="24" operator="containsText" text="Move Sign to New Location">
      <formula>NOT(ISERROR(SEARCH("Move Sign to New Location",H26)))</formula>
    </cfRule>
  </conditionalFormatting>
  <conditionalFormatting sqref="G22:G25">
    <cfRule type="containsText" dxfId="33" priority="22" operator="containsText" text="New Tag Required">
      <formula>NOT(ISERROR(SEARCH("New Tag Required",G22)))</formula>
    </cfRule>
  </conditionalFormatting>
  <conditionalFormatting sqref="H22:H25">
    <cfRule type="containsText" dxfId="32" priority="21" operator="containsText" text="New Sign Required">
      <formula>NOT(ISERROR(SEARCH("New Sign Required",H22)))</formula>
    </cfRule>
  </conditionalFormatting>
  <conditionalFormatting sqref="G22:H25">
    <cfRule type="containsText" dxfId="31" priority="20" operator="containsText" text="Action Required">
      <formula>NOT(ISERROR(SEARCH("Action Required",G22)))</formula>
    </cfRule>
  </conditionalFormatting>
  <conditionalFormatting sqref="H22:H25">
    <cfRule type="containsText" dxfId="30" priority="18" operator="containsText" text="Remove Old Sign">
      <formula>NOT(ISERROR(SEARCH("Remove Old Sign",H22)))</formula>
    </cfRule>
    <cfRule type="containsText" dxfId="29" priority="19" operator="containsText" text="Move Sign to New Location">
      <formula>NOT(ISERROR(SEARCH("Move Sign to New Location",H22)))</formula>
    </cfRule>
  </conditionalFormatting>
  <conditionalFormatting sqref="G22:G25">
    <cfRule type="containsText" dxfId="28" priority="17" operator="containsText" text="Remove Old Tag">
      <formula>NOT(ISERROR(SEARCH("Remove Old Tag",G22)))</formula>
    </cfRule>
  </conditionalFormatting>
  <conditionalFormatting sqref="G26">
    <cfRule type="containsText" dxfId="27" priority="16" operator="containsText" text="New Tag Required">
      <formula>NOT(ISERROR(SEARCH("New Tag Required",G26)))</formula>
    </cfRule>
  </conditionalFormatting>
  <conditionalFormatting sqref="G26">
    <cfRule type="containsText" dxfId="26" priority="15" operator="containsText" text="Action Required">
      <formula>NOT(ISERROR(SEARCH("Action Required",G26)))</formula>
    </cfRule>
  </conditionalFormatting>
  <conditionalFormatting sqref="G26">
    <cfRule type="containsText" dxfId="25" priority="14" operator="containsText" text="Remove Old Tag">
      <formula>NOT(ISERROR(SEARCH("Remove Old Tag",G26)))</formula>
    </cfRule>
  </conditionalFormatting>
  <conditionalFormatting sqref="G27">
    <cfRule type="containsText" dxfId="24" priority="13" operator="containsText" text="New Tag Required">
      <formula>NOT(ISERROR(SEARCH("New Tag Required",G27)))</formula>
    </cfRule>
  </conditionalFormatting>
  <conditionalFormatting sqref="G27">
    <cfRule type="containsText" dxfId="23" priority="12" operator="containsText" text="Action Required">
      <formula>NOT(ISERROR(SEARCH("Action Required",G27)))</formula>
    </cfRule>
  </conditionalFormatting>
  <conditionalFormatting sqref="G27">
    <cfRule type="containsText" dxfId="22" priority="11" operator="containsText" text="Remove Old Tag">
      <formula>NOT(ISERROR(SEARCH("Remove Old Tag",G27)))</formula>
    </cfRule>
  </conditionalFormatting>
  <conditionalFormatting sqref="J6">
    <cfRule type="cellIs" dxfId="21" priority="10" operator="equal">
      <formula>0</formula>
    </cfRule>
  </conditionalFormatting>
  <conditionalFormatting sqref="M6">
    <cfRule type="cellIs" dxfId="20" priority="9" operator="equal">
      <formula>0</formula>
    </cfRule>
  </conditionalFormatting>
  <conditionalFormatting sqref="M6 J6">
    <cfRule type="cellIs" dxfId="19" priority="6" operator="equal">
      <formula>"In Progress"</formula>
    </cfRule>
    <cfRule type="cellIs" dxfId="18" priority="7" operator="equal">
      <formula>"Log Issues"</formula>
    </cfRule>
    <cfRule type="cellIs" dxfId="17" priority="8" operator="equal">
      <formula>"N/A"</formula>
    </cfRule>
  </conditionalFormatting>
  <conditionalFormatting sqref="K6:L6">
    <cfRule type="expression" dxfId="16" priority="5">
      <formula>$J6="Log Issues"</formula>
    </cfRule>
  </conditionalFormatting>
  <conditionalFormatting sqref="J6">
    <cfRule type="cellIs" dxfId="15" priority="4" operator="equal">
      <formula>0</formula>
    </cfRule>
  </conditionalFormatting>
  <conditionalFormatting sqref="J6">
    <cfRule type="cellIs" dxfId="14" priority="1" operator="equal">
      <formula>"In Progress"</formula>
    </cfRule>
    <cfRule type="cellIs" dxfId="13" priority="2" operator="equal">
      <formula>"Log Issues"</formula>
    </cfRule>
    <cfRule type="cellIs" dxfId="12" priority="3" operator="equal">
      <formula>"N/A"</formula>
    </cfRule>
  </conditionalFormatting>
  <dataValidations count="2">
    <dataValidation type="list" allowBlank="1" showInputMessage="1" showErrorMessage="1" sqref="H204:H408">
      <formula1>DoorSignage</formula1>
    </dataValidation>
    <dataValidation type="list" allowBlank="1" showInputMessage="1" showErrorMessage="1" sqref="D6:D7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H39:H203</xm:sqref>
        </x14:dataValidation>
        <x14:dataValidation type="list" allowBlank="1" showInputMessage="1" showErrorMessage="1">
          <x14:formula1>
            <xm:f>Lookup!$A$1:$A$4</xm:f>
          </x14:formula1>
          <xm:sqref>G39:G203</xm:sqref>
        </x14:dataValidation>
        <x14:dataValidation type="list" allowBlank="1" showInputMessage="1" showErrorMessage="1">
          <x14:formula1>
            <xm:f>Lookup!$C$1:$C$7</xm:f>
          </x14:formula1>
          <xm:sqref>G2:G3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G6:G36</xm:sqref>
        </x14:dataValidation>
        <x14:dataValidation type="list" allowBlank="1" showInputMessage="1" showErrorMessage="1">
          <x14:formula1>
            <xm:f>Lookup!$D$1:$D$10</xm:f>
          </x14:formula1>
          <xm:sqref>H6:H36</xm:sqref>
        </x14:dataValidation>
        <x14:dataValidation type="list" allowBlank="1" showInputMessage="1" showErrorMessage="1">
          <x14:formula1>
            <xm:f>Lookup!$F$1:$F$7</xm:f>
          </x14:formula1>
          <xm:sqref>J6:J36</xm:sqref>
        </x14:dataValidation>
        <x14:dataValidation type="list" allowBlank="1" showInputMessage="1" showErrorMessage="1">
          <x14:formula1>
            <xm:f>Lookup!$F$1:$F$8</xm:f>
          </x14:formula1>
          <xm:sqref>M6:M36</xm:sqref>
        </x14:dataValidation>
        <x14:dataValidation type="list" allowBlank="1" showInputMessage="1">
          <x14:formula1>
            <xm:f>Lookup!$E$1:$E$19</xm:f>
          </x14:formula1>
          <xm:sqref>C6:C203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6" sqref="E16"/>
    </sheetView>
  </sheetViews>
  <sheetFormatPr defaultColWidth="9.140625" defaultRowHeight="15" x14ac:dyDescent="0.25"/>
  <cols>
    <col min="1" max="1" width="22.42578125" style="35" bestFit="1" customWidth="1"/>
    <col min="2" max="2" width="30.140625" style="35" customWidth="1"/>
    <col min="3" max="3" width="24" style="28" customWidth="1"/>
    <col min="4" max="4" width="14.28515625" style="28" bestFit="1" customWidth="1"/>
    <col min="5" max="5" width="31" style="28" customWidth="1"/>
    <col min="6" max="6" width="13.28515625" style="28" bestFit="1" customWidth="1"/>
    <col min="7" max="8" width="18.5703125" style="28" customWidth="1"/>
    <col min="9" max="10" width="26.85546875" style="29" customWidth="1"/>
    <col min="11" max="16384" width="9.140625" style="28"/>
  </cols>
  <sheetData>
    <row r="1" spans="1:10" x14ac:dyDescent="0.25">
      <c r="A1" s="24" t="s">
        <v>7</v>
      </c>
      <c r="B1" s="25" t="str">
        <f>'KD Changes'!B1:C1</f>
        <v>0297</v>
      </c>
      <c r="C1" s="26"/>
      <c r="D1" s="14" t="s">
        <v>10</v>
      </c>
      <c r="E1" s="27">
        <f>'KD Changes'!G1</f>
        <v>43489</v>
      </c>
    </row>
    <row r="2" spans="1:10" ht="15" customHeight="1" x14ac:dyDescent="0.25">
      <c r="A2" s="30" t="s">
        <v>8</v>
      </c>
      <c r="B2" s="31" t="str">
        <f>VLOOKUP(B1,[1]BuildingList!A:B,2,FALSE)</f>
        <v>Dental Science Building</v>
      </c>
      <c r="C2" s="32"/>
      <c r="D2" s="33" t="s">
        <v>12</v>
      </c>
      <c r="E2" s="34" t="str">
        <f>'KD Changes'!G2</f>
        <v>Aaron Newell</v>
      </c>
    </row>
    <row r="5" spans="1:10" s="21" customFormat="1" ht="24" customHeight="1" thickBot="1" x14ac:dyDescent="0.3">
      <c r="A5" s="19" t="s">
        <v>59</v>
      </c>
      <c r="B5" s="20" t="s">
        <v>60</v>
      </c>
      <c r="C5" s="20" t="s">
        <v>61</v>
      </c>
      <c r="D5" s="20" t="s">
        <v>62</v>
      </c>
      <c r="E5" s="20" t="s">
        <v>17</v>
      </c>
    </row>
    <row r="6" spans="1:10" ht="15.75" thickTop="1" x14ac:dyDescent="0.25">
      <c r="A6" s="89" t="s">
        <v>93</v>
      </c>
      <c r="B6" s="89" t="s">
        <v>94</v>
      </c>
      <c r="C6" s="90" t="s">
        <v>64</v>
      </c>
      <c r="D6" s="76">
        <v>1476</v>
      </c>
      <c r="E6" s="28" t="s">
        <v>95</v>
      </c>
      <c r="G6" s="21"/>
      <c r="H6" s="21"/>
      <c r="I6" s="28"/>
      <c r="J6" s="28"/>
    </row>
    <row r="7" spans="1:10" x14ac:dyDescent="0.25">
      <c r="A7" s="89" t="s">
        <v>79</v>
      </c>
      <c r="B7" s="89" t="s">
        <v>80</v>
      </c>
      <c r="C7" s="90" t="s">
        <v>74</v>
      </c>
      <c r="D7" s="90">
        <v>0</v>
      </c>
      <c r="E7" s="28" t="s">
        <v>98</v>
      </c>
      <c r="G7" s="76"/>
      <c r="H7" s="21"/>
      <c r="I7" s="28"/>
      <c r="J7" s="28"/>
    </row>
    <row r="8" spans="1:10" ht="15" customHeight="1" x14ac:dyDescent="0.25">
      <c r="A8" s="89" t="s">
        <v>81</v>
      </c>
      <c r="B8" s="89" t="s">
        <v>82</v>
      </c>
      <c r="C8" s="90" t="s">
        <v>74</v>
      </c>
      <c r="D8" s="90">
        <v>0</v>
      </c>
      <c r="E8" s="28" t="s">
        <v>98</v>
      </c>
      <c r="G8" s="62"/>
      <c r="H8" s="21"/>
      <c r="I8" s="28"/>
      <c r="J8" s="28"/>
    </row>
    <row r="9" spans="1:10" x14ac:dyDescent="0.25">
      <c r="A9" s="89" t="s">
        <v>83</v>
      </c>
      <c r="B9" s="89" t="s">
        <v>84</v>
      </c>
      <c r="C9" s="90" t="s">
        <v>74</v>
      </c>
      <c r="D9" s="90">
        <v>0</v>
      </c>
      <c r="E9" s="28" t="s">
        <v>98</v>
      </c>
      <c r="G9" s="21"/>
      <c r="H9" s="21"/>
      <c r="I9" s="28"/>
      <c r="J9" s="28"/>
    </row>
    <row r="10" spans="1:10" x14ac:dyDescent="0.25">
      <c r="A10" s="89" t="s">
        <v>85</v>
      </c>
      <c r="B10" s="89" t="s">
        <v>86</v>
      </c>
      <c r="C10" s="90" t="s">
        <v>74</v>
      </c>
      <c r="D10" s="90">
        <v>0</v>
      </c>
      <c r="E10" s="28" t="s">
        <v>97</v>
      </c>
      <c r="F10" s="37"/>
      <c r="G10" s="21"/>
      <c r="H10" s="21"/>
    </row>
    <row r="11" spans="1:10" x14ac:dyDescent="0.25">
      <c r="A11" s="89" t="s">
        <v>87</v>
      </c>
      <c r="B11" s="89" t="s">
        <v>88</v>
      </c>
      <c r="C11" s="90" t="s">
        <v>74</v>
      </c>
      <c r="D11" s="90">
        <v>0</v>
      </c>
      <c r="E11" s="28" t="s">
        <v>99</v>
      </c>
      <c r="F11" s="37"/>
      <c r="G11" s="21"/>
      <c r="H11" s="21"/>
    </row>
    <row r="12" spans="1:10" x14ac:dyDescent="0.25">
      <c r="A12" s="89" t="s">
        <v>89</v>
      </c>
      <c r="B12" s="89" t="s">
        <v>90</v>
      </c>
      <c r="C12" s="90" t="s">
        <v>74</v>
      </c>
      <c r="D12" s="90">
        <v>0</v>
      </c>
      <c r="E12" s="28" t="s">
        <v>98</v>
      </c>
      <c r="F12" s="37"/>
      <c r="G12" s="21"/>
      <c r="H12" s="21"/>
    </row>
    <row r="13" spans="1:10" x14ac:dyDescent="0.25">
      <c r="A13" s="89" t="s">
        <v>91</v>
      </c>
      <c r="B13" s="89" t="s">
        <v>92</v>
      </c>
      <c r="C13" s="90" t="s">
        <v>65</v>
      </c>
      <c r="D13" s="90">
        <v>237</v>
      </c>
      <c r="F13" s="37"/>
      <c r="G13" s="21"/>
      <c r="H13" s="21"/>
    </row>
    <row r="14" spans="1:10" x14ac:dyDescent="0.25">
      <c r="A14" s="90"/>
      <c r="B14" s="90"/>
      <c r="C14" s="90"/>
      <c r="D14" s="90"/>
      <c r="F14" s="37"/>
      <c r="G14" s="21"/>
      <c r="H14" s="21"/>
    </row>
    <row r="15" spans="1:10" x14ac:dyDescent="0.25">
      <c r="A15" s="28"/>
      <c r="B15" s="28"/>
      <c r="F15" s="37"/>
      <c r="G15" s="21"/>
      <c r="H15" s="21"/>
    </row>
    <row r="16" spans="1:10" x14ac:dyDescent="0.25">
      <c r="A16" s="28"/>
      <c r="B16" s="28"/>
      <c r="F16" s="37"/>
      <c r="G16" s="21"/>
      <c r="H16" s="21"/>
    </row>
    <row r="17" spans="1:8" x14ac:dyDescent="0.25">
      <c r="A17" s="28"/>
      <c r="B17" s="28"/>
      <c r="F17" s="37"/>
      <c r="G17" s="21"/>
      <c r="H17" s="21"/>
    </row>
    <row r="18" spans="1:8" x14ac:dyDescent="0.25">
      <c r="A18" s="28"/>
      <c r="B18" s="28"/>
      <c r="F18" s="37"/>
      <c r="G18" s="21"/>
      <c r="H18" s="21"/>
    </row>
    <row r="19" spans="1:8" x14ac:dyDescent="0.25">
      <c r="A19" s="28"/>
      <c r="B19" s="28"/>
      <c r="F19" s="37"/>
      <c r="G19" s="21"/>
      <c r="H19" s="21"/>
    </row>
    <row r="20" spans="1:8" x14ac:dyDescent="0.25">
      <c r="A20" s="28"/>
      <c r="B20" s="28"/>
      <c r="F20" s="37"/>
      <c r="G20" s="21"/>
      <c r="H20" s="21"/>
    </row>
    <row r="21" spans="1:8" x14ac:dyDescent="0.25">
      <c r="A21" s="28"/>
      <c r="B21" s="28"/>
      <c r="F21" s="38"/>
      <c r="G21" s="21"/>
      <c r="H21" s="21"/>
    </row>
    <row r="22" spans="1:8" x14ac:dyDescent="0.25">
      <c r="A22" s="28"/>
      <c r="B22" s="28"/>
      <c r="F22" s="37"/>
      <c r="G22" s="21"/>
      <c r="H22" s="21"/>
    </row>
    <row r="23" spans="1:8" x14ac:dyDescent="0.25">
      <c r="A23" s="28"/>
      <c r="B23" s="28"/>
      <c r="F23" s="37"/>
      <c r="G23" s="21"/>
      <c r="H23" s="21"/>
    </row>
    <row r="24" spans="1:8" x14ac:dyDescent="0.25">
      <c r="A24" s="28"/>
      <c r="B24" s="28"/>
      <c r="F24" s="37"/>
      <c r="G24" s="21"/>
      <c r="H24" s="21"/>
    </row>
    <row r="25" spans="1:8" x14ac:dyDescent="0.25">
      <c r="A25" s="28"/>
      <c r="B25" s="28"/>
      <c r="F25" s="37"/>
      <c r="G25" s="21"/>
      <c r="H25" s="21"/>
    </row>
    <row r="26" spans="1:8" x14ac:dyDescent="0.25">
      <c r="A26" s="28"/>
      <c r="B26" s="28"/>
      <c r="F26" s="37"/>
      <c r="G26" s="21"/>
      <c r="H26" s="21"/>
    </row>
    <row r="27" spans="1:8" x14ac:dyDescent="0.25">
      <c r="A27" s="28"/>
      <c r="B27" s="28"/>
      <c r="F27" s="37"/>
      <c r="G27" s="21"/>
      <c r="H27" s="21"/>
    </row>
    <row r="28" spans="1:8" x14ac:dyDescent="0.25">
      <c r="A28" s="28"/>
      <c r="B28" s="28"/>
      <c r="F28" s="37"/>
      <c r="G28" s="21"/>
      <c r="H28" s="21"/>
    </row>
    <row r="29" spans="1:8" x14ac:dyDescent="0.25">
      <c r="A29" s="28"/>
      <c r="B29" s="28"/>
      <c r="F29" s="37"/>
      <c r="G29" s="21"/>
      <c r="H29" s="21"/>
    </row>
    <row r="30" spans="1:8" x14ac:dyDescent="0.25">
      <c r="A30" s="28"/>
      <c r="B30" s="28"/>
      <c r="F30" s="37"/>
      <c r="G30" s="21"/>
      <c r="H30" s="21"/>
    </row>
    <row r="31" spans="1:8" x14ac:dyDescent="0.25">
      <c r="A31" s="36"/>
      <c r="E31" s="37"/>
      <c r="F31" s="37"/>
      <c r="G31" s="21"/>
      <c r="H31" s="21"/>
    </row>
    <row r="32" spans="1:8" x14ac:dyDescent="0.25">
      <c r="A32" s="36"/>
      <c r="E32" s="37"/>
      <c r="F32" s="37"/>
      <c r="G32" s="21"/>
      <c r="H32" s="21"/>
    </row>
    <row r="33" spans="1:8" x14ac:dyDescent="0.25">
      <c r="A33" s="36"/>
      <c r="E33" s="37"/>
      <c r="F33" s="37"/>
      <c r="G33" s="21"/>
      <c r="H33" s="21"/>
    </row>
    <row r="34" spans="1:8" x14ac:dyDescent="0.25">
      <c r="A34" s="36"/>
      <c r="E34" s="37"/>
      <c r="F34" s="37"/>
      <c r="G34" s="21"/>
      <c r="H34" s="21"/>
    </row>
    <row r="35" spans="1:8" x14ac:dyDescent="0.25">
      <c r="A35" s="36"/>
      <c r="E35" s="37"/>
      <c r="F35" s="37"/>
      <c r="G35" s="21"/>
      <c r="H35" s="21"/>
    </row>
    <row r="36" spans="1:8" x14ac:dyDescent="0.25">
      <c r="A36" s="36"/>
      <c r="E36" s="37"/>
      <c r="F36" s="37"/>
      <c r="G36" s="21"/>
      <c r="H36" s="21"/>
    </row>
    <row r="37" spans="1:8" x14ac:dyDescent="0.25">
      <c r="A37" s="36"/>
      <c r="E37" s="37"/>
      <c r="F37" s="37"/>
      <c r="G37" s="21"/>
      <c r="H37" s="21"/>
    </row>
    <row r="38" spans="1:8" x14ac:dyDescent="0.25">
      <c r="A38" s="36"/>
      <c r="E38" s="37"/>
      <c r="F38" s="37"/>
      <c r="G38" s="21"/>
      <c r="H38" s="21"/>
    </row>
    <row r="39" spans="1:8" x14ac:dyDescent="0.25">
      <c r="A39" s="36"/>
      <c r="E39" s="37"/>
      <c r="F39" s="37"/>
      <c r="G39" s="37"/>
    </row>
    <row r="40" spans="1:8" x14ac:dyDescent="0.25">
      <c r="A40" s="36"/>
      <c r="E40" s="37"/>
      <c r="F40" s="37"/>
      <c r="G40" s="37"/>
    </row>
    <row r="41" spans="1:8" x14ac:dyDescent="0.25">
      <c r="A41" s="39"/>
      <c r="E41" s="37"/>
      <c r="F41" s="40"/>
      <c r="G41" s="37"/>
    </row>
    <row r="42" spans="1:8" x14ac:dyDescent="0.25">
      <c r="A42" s="39"/>
      <c r="E42" s="37"/>
      <c r="F42" s="40"/>
      <c r="G42" s="37"/>
    </row>
    <row r="43" spans="1:8" x14ac:dyDescent="0.25">
      <c r="A43" s="39"/>
      <c r="E43" s="37"/>
      <c r="F43" s="41"/>
      <c r="G43" s="37"/>
    </row>
    <row r="44" spans="1:8" x14ac:dyDescent="0.25">
      <c r="A44" s="36"/>
      <c r="E44" s="37"/>
      <c r="F44" s="40"/>
      <c r="G44" s="37"/>
    </row>
    <row r="45" spans="1:8" x14ac:dyDescent="0.25">
      <c r="A45" s="36"/>
      <c r="E45" s="37"/>
      <c r="F45" s="40"/>
      <c r="G45" s="37"/>
    </row>
    <row r="46" spans="1:8" x14ac:dyDescent="0.25">
      <c r="A46" s="42"/>
      <c r="E46" s="37"/>
      <c r="F46" s="37"/>
      <c r="G46" s="37"/>
    </row>
    <row r="47" spans="1:8" x14ac:dyDescent="0.25">
      <c r="A47" s="42"/>
      <c r="E47" s="37"/>
      <c r="F47" s="37"/>
      <c r="G47" s="37"/>
    </row>
    <row r="48" spans="1:8" x14ac:dyDescent="0.25">
      <c r="A48" s="42"/>
      <c r="E48" s="37"/>
      <c r="F48" s="37"/>
      <c r="G48" s="37"/>
    </row>
    <row r="49" spans="1:7" x14ac:dyDescent="0.25">
      <c r="A49" s="42"/>
      <c r="E49" s="37"/>
      <c r="F49" s="37"/>
      <c r="G49" s="37"/>
    </row>
    <row r="50" spans="1:7" x14ac:dyDescent="0.25">
      <c r="A50" s="42"/>
      <c r="E50" s="37"/>
      <c r="F50" s="38"/>
      <c r="G50" s="37"/>
    </row>
    <row r="51" spans="1:7" x14ac:dyDescent="0.25">
      <c r="A51" s="42"/>
      <c r="E51" s="37"/>
      <c r="F51" s="37"/>
      <c r="G51" s="37"/>
    </row>
    <row r="52" spans="1:7" x14ac:dyDescent="0.25">
      <c r="A52" s="42"/>
      <c r="E52" s="37"/>
      <c r="F52" s="37"/>
      <c r="G52" s="37"/>
    </row>
    <row r="53" spans="1:7" x14ac:dyDescent="0.25">
      <c r="A53" s="36"/>
      <c r="E53" s="37"/>
      <c r="F53" s="37"/>
      <c r="G53" s="37"/>
    </row>
    <row r="54" spans="1:7" x14ac:dyDescent="0.25">
      <c r="A54" s="36"/>
    </row>
    <row r="199" spans="3:3" x14ac:dyDescent="0.25">
      <c r="C199" s="2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6 G9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C105:C198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29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23" t="s">
        <v>48</v>
      </c>
    </row>
    <row r="11" spans="1:7" x14ac:dyDescent="0.25">
      <c r="E11" s="23" t="s">
        <v>32</v>
      </c>
    </row>
    <row r="12" spans="1:7" x14ac:dyDescent="0.25">
      <c r="E12" s="23" t="s">
        <v>20</v>
      </c>
    </row>
    <row r="13" spans="1:7" x14ac:dyDescent="0.25">
      <c r="E13" s="23" t="s">
        <v>24</v>
      </c>
    </row>
    <row r="14" spans="1:7" x14ac:dyDescent="0.25">
      <c r="E14" s="23" t="s">
        <v>51</v>
      </c>
    </row>
    <row r="15" spans="1:7" x14ac:dyDescent="0.25">
      <c r="E15" s="23" t="s">
        <v>49</v>
      </c>
    </row>
    <row r="16" spans="1:7" x14ac:dyDescent="0.25">
      <c r="E16" s="23" t="s">
        <v>22</v>
      </c>
    </row>
    <row r="17" spans="1:7" x14ac:dyDescent="0.25">
      <c r="E17" s="23" t="s">
        <v>26</v>
      </c>
    </row>
    <row r="18" spans="1:7" x14ac:dyDescent="0.25">
      <c r="E18" s="23" t="s">
        <v>23</v>
      </c>
    </row>
    <row r="19" spans="1:7" x14ac:dyDescent="0.25">
      <c r="E19" s="23" t="s">
        <v>25</v>
      </c>
    </row>
    <row r="20" spans="1:7" x14ac:dyDescent="0.25">
      <c r="A20" s="22"/>
      <c r="B20" s="22"/>
      <c r="C20" s="22"/>
      <c r="D20" s="22"/>
      <c r="E20" s="7"/>
      <c r="F20" s="22"/>
      <c r="G20" s="22"/>
    </row>
    <row r="21" spans="1:7" x14ac:dyDescent="0.25">
      <c r="A21" s="22"/>
      <c r="B21" s="22"/>
      <c r="C21" s="22"/>
      <c r="D21" s="22"/>
      <c r="F21" s="22"/>
      <c r="G21" s="22"/>
    </row>
    <row r="22" spans="1:7" x14ac:dyDescent="0.25">
      <c r="A22" s="22"/>
      <c r="B22" s="22"/>
      <c r="C22" s="22"/>
      <c r="D22" s="22"/>
      <c r="F22" s="22"/>
      <c r="G22" s="22"/>
    </row>
    <row r="23" spans="1:7" x14ac:dyDescent="0.25">
      <c r="A23" s="22"/>
      <c r="B23" s="22"/>
      <c r="C23" s="22"/>
      <c r="D23" s="22"/>
      <c r="F23" s="22"/>
      <c r="G23" s="22"/>
    </row>
    <row r="24" spans="1:7" x14ac:dyDescent="0.25">
      <c r="A24" s="22"/>
      <c r="B24" s="22"/>
      <c r="C24" s="22"/>
      <c r="D24" s="22"/>
      <c r="F24" s="22"/>
      <c r="G24" s="22"/>
    </row>
    <row r="25" spans="1:7" x14ac:dyDescent="0.25">
      <c r="A25" s="22"/>
      <c r="B25" s="22"/>
      <c r="C25" s="22"/>
      <c r="D25" s="22"/>
      <c r="F25" s="22"/>
      <c r="G25" s="22"/>
    </row>
    <row r="26" spans="1:7" x14ac:dyDescent="0.25">
      <c r="A26" s="22"/>
      <c r="B26" s="22"/>
      <c r="C26" s="22"/>
      <c r="D26" s="22"/>
      <c r="F26" s="22"/>
      <c r="G26" s="22"/>
    </row>
    <row r="27" spans="1:7" x14ac:dyDescent="0.25">
      <c r="A27" s="22"/>
      <c r="B27" s="22"/>
      <c r="C27" s="22"/>
      <c r="D27" s="22"/>
      <c r="F27" s="22"/>
      <c r="G27" s="22"/>
    </row>
    <row r="28" spans="1:7" x14ac:dyDescent="0.25">
      <c r="A28" s="22"/>
      <c r="B28" s="22"/>
      <c r="C28" s="22"/>
      <c r="D28" s="22"/>
      <c r="F28" s="22"/>
      <c r="G28" s="22"/>
    </row>
    <row r="29" spans="1:7" x14ac:dyDescent="0.25">
      <c r="A29" s="22"/>
      <c r="B29" s="22"/>
      <c r="C29" s="22"/>
      <c r="D29" s="22"/>
      <c r="F29" s="22"/>
      <c r="G29" s="22"/>
    </row>
    <row r="30" spans="1:7" x14ac:dyDescent="0.25">
      <c r="A30" s="22"/>
      <c r="B30" s="22"/>
      <c r="C30" s="22"/>
      <c r="D30" s="22"/>
      <c r="F30" s="22"/>
      <c r="G30" s="22"/>
    </row>
    <row r="31" spans="1:7" x14ac:dyDescent="0.25">
      <c r="A31" s="22"/>
      <c r="B31" s="22"/>
      <c r="C31" s="22"/>
      <c r="D31" s="22"/>
      <c r="F31" s="22"/>
      <c r="G31" s="22"/>
    </row>
    <row r="32" spans="1:7" x14ac:dyDescent="0.25">
      <c r="A32" s="22"/>
      <c r="B32" s="22"/>
      <c r="C32" s="22"/>
      <c r="D32" s="22"/>
      <c r="F32" s="22"/>
      <c r="G32" s="22"/>
    </row>
    <row r="33" spans="1:7" x14ac:dyDescent="0.25">
      <c r="A33" s="22"/>
      <c r="B33" s="22"/>
      <c r="C33" s="22"/>
      <c r="D33" s="22"/>
      <c r="F33" s="22"/>
      <c r="G33" s="22"/>
    </row>
    <row r="34" spans="1:7" x14ac:dyDescent="0.25">
      <c r="A34" s="22"/>
      <c r="B34" s="22"/>
      <c r="C34" s="22"/>
      <c r="D34" s="22"/>
      <c r="F34" s="22"/>
      <c r="G34" s="22"/>
    </row>
    <row r="35" spans="1:7" x14ac:dyDescent="0.25">
      <c r="A35" s="22"/>
      <c r="B35" s="22"/>
      <c r="C35" s="22"/>
      <c r="D35" s="22"/>
      <c r="F35" s="22"/>
      <c r="G35" s="22"/>
    </row>
    <row r="36" spans="1:7" x14ac:dyDescent="0.25">
      <c r="A36" s="22"/>
      <c r="B36" s="22"/>
      <c r="C36" s="22"/>
      <c r="D36" s="22"/>
      <c r="F36" s="22"/>
      <c r="G36" s="22"/>
    </row>
    <row r="37" spans="1:7" x14ac:dyDescent="0.25">
      <c r="A37" s="22"/>
      <c r="B37" s="22"/>
      <c r="C37" s="22"/>
      <c r="D37" s="22"/>
      <c r="F37" s="22"/>
      <c r="G37" s="22"/>
    </row>
    <row r="38" spans="1:7" x14ac:dyDescent="0.25">
      <c r="A38" s="22"/>
      <c r="B38" s="22"/>
      <c r="C38" s="22"/>
      <c r="D38" s="22"/>
      <c r="F38" s="22"/>
      <c r="G38" s="22"/>
    </row>
    <row r="39" spans="1:7" x14ac:dyDescent="0.25">
      <c r="A39" s="22"/>
      <c r="B39" s="22"/>
      <c r="C39" s="22"/>
      <c r="D39" s="22"/>
      <c r="F39" s="22"/>
      <c r="G39" s="2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e">
        <f>VLOOKUP(A3,[6]UKBuilding_List!$A$1:$D$476,3,FALSE)</f>
        <v>#N/A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e">
        <f>VLOOKUP(A27,[6]UKBuilding_List!$A$1:$D$476,3,FALSE)</f>
        <v>#N/A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Chellgren Hall</v>
      </c>
      <c r="C87" s="1"/>
    </row>
    <row r="88" spans="1:3" x14ac:dyDescent="0.25">
      <c r="A88" s="2" t="str">
        <f>([5]UKBuilding_List!A88)</f>
        <v>0105</v>
      </c>
      <c r="B88" s="3" t="e">
        <f>VLOOKUP(A88,[6]UKBuilding_List!$A$1:$D$476,3,FALSE)</f>
        <v>#N/A</v>
      </c>
      <c r="C88" s="1"/>
    </row>
    <row r="89" spans="1:3" x14ac:dyDescent="0.25">
      <c r="A89" s="2" t="str">
        <f>([5]UKBuilding_List!A89)</f>
        <v>0106</v>
      </c>
      <c r="B89" s="3" t="e">
        <f>VLOOKUP(A89,[6]UKBuilding_List!$A$1:$D$476,3,FALSE)</f>
        <v>#N/A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e">
        <f>VLOOKUP(A141,[6]UKBuilding_List!$A$1:$D$476,3,FALSE)</f>
        <v>#N/A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Agriculture Distribution Storage Annex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Band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e">
        <f>VLOOKUP(A225,[6]UKBuilding_List!$A$1:$D$476,3,FALSE)</f>
        <v>#N/A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Stadium View Storage Building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e">
        <f>VLOOKUP(A259,[6]UKBuilding_List!$A$1:$D$476,3,FALSE)</f>
        <v>#N/A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e">
        <f>VLOOKUP(A268,[6]UKBuilding_List!$A$1:$D$476,3,FALSE)</f>
        <v>#N/A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e">
        <f>VLOOKUP(A272,[6]UKBuilding_List!$A$1:$D$476,3,FALSE)</f>
        <v>#N/A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447 Pennsylvania Ave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441 Pennsylvania Ave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e">
        <f>VLOOKUP(A321,[6]UKBuilding_List!$A$1:$D$476,3,FALSE)</f>
        <v>#N/A</v>
      </c>
      <c r="C321" s="1"/>
    </row>
    <row r="322" spans="1:3" x14ac:dyDescent="0.25">
      <c r="A322" s="2" t="str">
        <f>([5]UKBuilding_List!A322)</f>
        <v>0608</v>
      </c>
      <c r="B322" s="3" t="e">
        <f>VLOOKUP(A322,[6]UKBuilding_List!$A$1:$D$476,3,FALSE)</f>
        <v>#N/A</v>
      </c>
      <c r="C322" s="1"/>
    </row>
    <row r="323" spans="1:3" x14ac:dyDescent="0.25">
      <c r="A323" s="2" t="str">
        <f>([5]UKBuilding_List!A323)</f>
        <v>0609</v>
      </c>
      <c r="B323" s="3" t="e">
        <f>VLOOKUP(A323,[6]UKBuilding_List!$A$1:$D$476,3,FALSE)</f>
        <v>#N/A</v>
      </c>
      <c r="C323" s="1"/>
    </row>
    <row r="324" spans="1:3" x14ac:dyDescent="0.25">
      <c r="A324" s="2" t="str">
        <f>([5]UKBuilding_List!A324)</f>
        <v>0610</v>
      </c>
      <c r="B324" s="3" t="e">
        <f>VLOOKUP(A324,[6]UKBuilding_List!$A$1:$D$476,3,FALSE)</f>
        <v>#N/A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e">
        <f>VLOOKUP(A332,[6]UKBuilding_List!$A$1:$D$476,3,FALSE)</f>
        <v>#N/A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e">
        <f>VLOOKUP(A334,[6]UKBuilding_List!$A$1:$D$476,3,FALSE)</f>
        <v>#N/A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e">
        <f>VLOOKUP(A337,[6]UKBuilding_List!$A$1:$D$476,3,FALSE)</f>
        <v>#N/A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Bill Gatton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e">
        <f>VLOOKUP(A374,[6]UKBuilding_List!$A$1:$D$476,3,FALSE)</f>
        <v>#N/A</v>
      </c>
      <c r="C374" s="1"/>
    </row>
    <row r="375" spans="1:3" x14ac:dyDescent="0.25">
      <c r="A375" s="2" t="str">
        <f>([5]UKBuilding_List!A375)</f>
        <v>0688</v>
      </c>
      <c r="B375" s="3" t="e">
        <f>VLOOKUP(A375,[6]UKBuilding_List!$A$1:$D$476,3,FALSE)</f>
        <v>#N/A</v>
      </c>
      <c r="C375" s="1"/>
    </row>
    <row r="376" spans="1:3" x14ac:dyDescent="0.25">
      <c r="A376" s="2" t="str">
        <f>([5]UKBuilding_List!A376)</f>
        <v>0689</v>
      </c>
      <c r="B376" s="3" t="e">
        <f>VLOOKUP(A376,[6]UKBuilding_List!$A$1:$D$476,3,FALSE)</f>
        <v>#N/A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2019-02-13T15:20:08Z</dcterms:modified>
</cp:coreProperties>
</file>