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Changes'!$A$1:$I$16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M7" i="1"/>
  <c r="J8" i="1"/>
  <c r="M8" i="1"/>
  <c r="J9" i="1"/>
  <c r="M9" i="1"/>
  <c r="J10" i="1"/>
  <c r="M10" i="1"/>
  <c r="J11" i="1"/>
  <c r="M11" i="1"/>
  <c r="J12" i="1"/>
  <c r="M12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1" i="1"/>
  <c r="M31" i="1"/>
  <c r="E2" i="4" l="1"/>
  <c r="E1" i="4"/>
  <c r="B1" i="4"/>
  <c r="B2" i="4" l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<sst xmlns="http://schemas.openxmlformats.org/spreadsheetml/2006/main" count="357" uniqueCount="177">
  <si>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</si>
  <si>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</si>
  <si>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</si>
  <si>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</si>
  <si>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</si>
  <si>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</si>
  <si>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</si>
  <si>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</si>
  <si>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</si>
  <si>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</si>
  <si>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</si>
  <si>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</si>
  <si>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</si>
  <si>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</si>
  <si>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</si>
  <si>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</si>
  <si>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</si>
  <si>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</si>
  <si>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</si>
  <si>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</si>
  <si>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</si>
  <si>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</si>
  <si>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</si>
  <si>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</si>
  <si>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</si>
  <si>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</si>
  <si>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</si>
  <si>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</si>
  <si>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</si>
  <si>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</si>
  <si>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</si>
  <si>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</si>
  <si>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</si>
  <si>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</si>
  <si>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</si>
  <si>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</si>
  <si>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</si>
  <si>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</si>
  <si>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</si>
  <si>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</si>
  <si>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</si>
  <si>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</si>
  <si>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</si>
  <si>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</si>
  <si>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</si>
  <si>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</si>
  <si>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</si>
  <si>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</si>
  <si>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</si>
  <si>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</si>
  <si>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</si>
  <si>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</si>
  <si>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</si>
  <si>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</si>
  <si>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</si>
  <si>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</si>
  <si>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</si>
  <si>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</si>
  <si>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</si>
  <si>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</si>
  <si>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</si>
  <si>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</si>
  <si>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</si>
  <si>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</si>
  <si>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</si>
  <si>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</si>
  <si>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</si>
  <si>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</si>
  <si>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</si>
  <si>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</si>
  <si>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</si>
  <si>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</si>
  <si>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</si>
  <si>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0297</t>
  </si>
  <si>
    <t>00</t>
  </si>
  <si>
    <t>D84</t>
  </si>
  <si>
    <t>D84F</t>
  </si>
  <si>
    <t>D84M</t>
  </si>
  <si>
    <t>Room Label Change: D84A Changed To M92A</t>
  </si>
  <si>
    <t>M92A</t>
  </si>
  <si>
    <t>M92B</t>
  </si>
  <si>
    <t>M92C</t>
  </si>
  <si>
    <t>M92D</t>
  </si>
  <si>
    <t>M92E</t>
  </si>
  <si>
    <t>Room Label Change: D84B Changed To M92B</t>
  </si>
  <si>
    <t>Room Label Change: D84C Changed To M92C</t>
  </si>
  <si>
    <t>Room Label Change: D84D Changed To M92D</t>
  </si>
  <si>
    <t>Room Label Change: D84E Changed To M92E</t>
  </si>
  <si>
    <t>D88</t>
  </si>
  <si>
    <t>M001CN</t>
  </si>
  <si>
    <t>M72U</t>
  </si>
  <si>
    <t>Corridor was divided into new study rooms M90A-M90E and COR M90</t>
  </si>
  <si>
    <t>M90A</t>
  </si>
  <si>
    <t>M90B</t>
  </si>
  <si>
    <t>M90C</t>
  </si>
  <si>
    <t>M90D</t>
  </si>
  <si>
    <t>M90E</t>
  </si>
  <si>
    <t>M72U1</t>
  </si>
  <si>
    <t>M91</t>
  </si>
  <si>
    <t>Door alignment correction</t>
  </si>
  <si>
    <t>M72V</t>
  </si>
  <si>
    <t>M93</t>
  </si>
  <si>
    <t>M94</t>
  </si>
  <si>
    <t>ST-B</t>
  </si>
  <si>
    <t>ST-A</t>
  </si>
  <si>
    <t>M92</t>
  </si>
  <si>
    <t>Corridor</t>
  </si>
  <si>
    <t>M90</t>
  </si>
  <si>
    <t>GSF</t>
  </si>
  <si>
    <t>Nicole Kline</t>
  </si>
  <si>
    <t>LX-0297-00</t>
  </si>
  <si>
    <t>DENTAL  - Floor 00</t>
  </si>
  <si>
    <t>LX-0297-00-M0072V</t>
  </si>
  <si>
    <t>DENTAL - Room M0072V</t>
  </si>
  <si>
    <t>DENTAL - Room D0084F</t>
  </si>
  <si>
    <t>DENTAL - Room D0084M</t>
  </si>
  <si>
    <t>LX-0297-00-D0084F</t>
  </si>
  <si>
    <t>LX-0297-00-D0084M</t>
  </si>
  <si>
    <t>LX-0297-00-D0088</t>
  </si>
  <si>
    <t>DENTAL - Room D0088</t>
  </si>
  <si>
    <t>LX-0297-00-M0090B</t>
  </si>
  <si>
    <t>DENTAL - Room M0090B</t>
  </si>
  <si>
    <t>LX-0297-00-M0090</t>
  </si>
  <si>
    <t>LX-0297-00-M0090A</t>
  </si>
  <si>
    <t>DENTAL - Room M0090</t>
  </si>
  <si>
    <t>DENTAL - Room M0090A</t>
  </si>
  <si>
    <t>DENTAL - Room M0090C</t>
  </si>
  <si>
    <t>DENTAL - Room M0090D</t>
  </si>
  <si>
    <t>DENTAL - Room M0090E</t>
  </si>
  <si>
    <t>LX-0297-00-M0090E</t>
  </si>
  <si>
    <t>LX-0297-00-M0090D</t>
  </si>
  <si>
    <t>LX-0297-00-M0090C</t>
  </si>
  <si>
    <t>LX-0297-00-M0092</t>
  </si>
  <si>
    <t>DENTAL - Room M0092</t>
  </si>
  <si>
    <t>LX-0297-00-M0092A</t>
  </si>
  <si>
    <t>DENTAL - Room M0092A</t>
  </si>
  <si>
    <t>LX-0297-00-M0092B</t>
  </si>
  <si>
    <t>DENTAL - Room M0092B</t>
  </si>
  <si>
    <t>LX-0297-00-M0092C</t>
  </si>
  <si>
    <t>DENTAL - Room M0092C</t>
  </si>
  <si>
    <t>LX-0297-00-M0092D</t>
  </si>
  <si>
    <t>DENTAL - Room M0092D</t>
  </si>
  <si>
    <t>LX-0297-00-M0092E</t>
  </si>
  <si>
    <t>DENTAL - Room M0092E</t>
  </si>
  <si>
    <t>LX-0297-00-M0093</t>
  </si>
  <si>
    <t>DENTAL - Room M0093</t>
  </si>
  <si>
    <t>LX-0297-00-M0094</t>
  </si>
  <si>
    <t>DENTAL - Room M0094</t>
  </si>
  <si>
    <t>LX-0297-00-D0081</t>
  </si>
  <si>
    <t>DENTAL - Room D0081</t>
  </si>
  <si>
    <t>LX-0297-00-D0082</t>
  </si>
  <si>
    <t>DENTAL - Room D0082</t>
  </si>
  <si>
    <t>LX-0297-00-D0077B</t>
  </si>
  <si>
    <t>LX-0297-00-D0077C</t>
  </si>
  <si>
    <t>DENTAL - Room D0077B</t>
  </si>
  <si>
    <t>DENTAL - Room D0077C</t>
  </si>
  <si>
    <t>LX-0297-00-D0079A</t>
  </si>
  <si>
    <t>LX-0297-00-D0079A1</t>
  </si>
  <si>
    <t>LX-0297-00-D0079B</t>
  </si>
  <si>
    <t>LX-0297-00-D0079C</t>
  </si>
  <si>
    <t>LX-0297-00-D0079D</t>
  </si>
  <si>
    <t>DENTAL - Room D0079A</t>
  </si>
  <si>
    <t>DENTAL - Room D0079A1</t>
  </si>
  <si>
    <t>DENTAL - Room D0079B</t>
  </si>
  <si>
    <t>DENTAL - Room D0079C</t>
  </si>
  <si>
    <t>DENTAL - Room D0079D</t>
  </si>
  <si>
    <t>LX-0297-00-MA0098</t>
  </si>
  <si>
    <t>DENTAL - Room MA0098</t>
  </si>
  <si>
    <t>LX-0297-00-MN0000E1A</t>
  </si>
  <si>
    <t>LX-0297-00-MN0000E1B</t>
  </si>
  <si>
    <t>DENTAL - Room MNE1A</t>
  </si>
  <si>
    <t>DENTAL - Room MNE1B</t>
  </si>
  <si>
    <t>Small Study</t>
  </si>
  <si>
    <t>Collaborate Study Room created from M72U and  M72U1</t>
  </si>
  <si>
    <t>Study Pods</t>
  </si>
  <si>
    <t>Quiet Study Area</t>
  </si>
  <si>
    <t>Quiet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</si>
</sst>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5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4" fillId="38" borderId="0" xfId="43" applyFont="1" applyFill="1" applyAlignment="1" applyProtection="1">
      <alignment horizontal="left"/>
      <protection locked="0"/>
    </xf>
    <xf numFmtId="49" fontId="0" fillId="38" borderId="0" xfId="0" applyNumberForma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protection locked="0"/>
    </xf>
    <xf numFmtId="14" fontId="0" fillId="38" borderId="0" xfId="0" applyNumberFormat="1" applyFill="1" applyProtection="1">
      <protection locked="0"/>
    </xf>
    <xf numFmtId="49" fontId="0" fillId="0" borderId="0" xfId="0" applyNumberFormat="1"/>
    <xf numFmtId="49" fontId="0" fillId="0" borderId="0" xfId="0" applyNumberFormat="1" applyFill="1"/>
    <xf numFmtId="49" fontId="0" fillId="39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topLeftCell="A13" zoomScale="90" zoomScaleNormal="90" workbookViewId="0">
      <selection activeCell="I14" sqref="I14"/>
    </sheetView>
  </sheetViews>
  <sheetFormatPr defaultColWidth="9.140625" defaultRowHeight="1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4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>
      <c r="A1" s="63" t="s">
        <v>7</v>
      </c>
      <c r="B1" s="83" t="s">
        <v>73</v>
      </c>
      <c r="C1" s="83"/>
      <c r="F1" s="65" t="s">
        <v>10</v>
      </c>
      <c r="G1" s="18">
        <v>43263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>
      <c r="A2" s="64" t="s">
        <v>8</v>
      </c>
      <c r="B2" s="84" t="str">
        <f>VLOOKUP(B1,BuildingList!A:B,2,FALSE)</f>
        <v>Dental Science Building</v>
      </c>
      <c r="C2" s="84"/>
      <c r="F2" s="66" t="s">
        <v>12</v>
      </c>
      <c r="G2" s="22"/>
      <c r="H2" s="16" t="s">
        <v>109</v>
      </c>
      <c r="J2" s="15">
        <f>G34-J34</f>
        <v>15</v>
      </c>
      <c r="K2" s="15">
        <f>H34-M34</f>
        <v>15</v>
      </c>
      <c r="L2" s="23"/>
      <c r="M2" s="23"/>
      <c r="N2" s="23"/>
      <c r="O2" s="24"/>
      <c r="P2" s="25"/>
    </row>
    <row r="3" spans="1:16">
      <c r="J3" s="11"/>
      <c r="K3" s="11"/>
      <c r="L3" s="11"/>
      <c r="M3" s="11"/>
      <c r="N3" s="11"/>
      <c r="O3" s="11"/>
    </row>
    <row r="4" spans="1:16">
      <c r="J4" s="11"/>
      <c r="K4" s="11"/>
      <c r="L4" s="11"/>
      <c r="M4" s="11"/>
      <c r="N4" s="11"/>
      <c r="O4" s="11"/>
    </row>
    <row r="5" spans="1:16" s="29" customFormat="1" ht="45.75" thickBot="1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ht="15.75" thickTop="1">
      <c r="A6" s="74" t="s">
        <v>108</v>
      </c>
      <c r="B6" s="75" t="s">
        <v>74</v>
      </c>
      <c r="C6" s="76" t="s">
        <v>71</v>
      </c>
      <c r="D6" s="77" t="s">
        <v>5</v>
      </c>
      <c r="E6" s="78">
        <v>31291</v>
      </c>
      <c r="F6" s="78">
        <v>31362</v>
      </c>
      <c r="G6" s="78" t="s">
        <v>2</v>
      </c>
      <c r="H6" s="77" t="s">
        <v>13</v>
      </c>
      <c r="I6" s="76"/>
      <c r="J6" s="77"/>
      <c r="K6" s="79"/>
      <c r="L6" s="77"/>
      <c r="M6" s="77"/>
      <c r="N6" s="79"/>
      <c r="O6" s="77"/>
    </row>
    <row r="7" spans="1:16" s="40" customFormat="1">
      <c r="A7" s="47" t="s">
        <v>75</v>
      </c>
      <c r="B7" s="47" t="s">
        <v>74</v>
      </c>
      <c r="C7" s="41" t="s">
        <v>71</v>
      </c>
      <c r="D7" s="40" t="s">
        <v>5</v>
      </c>
      <c r="E7" s="49">
        <v>279</v>
      </c>
      <c r="F7" s="49">
        <v>286</v>
      </c>
      <c r="G7" s="49" t="s">
        <v>2</v>
      </c>
      <c r="H7" s="40" t="s">
        <v>2</v>
      </c>
      <c r="I7" s="41"/>
      <c r="J7" s="56" t="str">
        <f>IF(G7="No Change","N/A",IF(G7="New Tag Required",Lookup!F:F,IF(G7="Remove Old Tag",Lookup!F:F,IF(G7="N/A","N/A",""))))</f>
        <v>N/A</v>
      </c>
      <c r="K7" s="57"/>
      <c r="L7" s="47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0" customFormat="1">
      <c r="A8" s="60" t="s">
        <v>76</v>
      </c>
      <c r="B8" s="47" t="s">
        <v>74</v>
      </c>
      <c r="C8" s="41" t="s">
        <v>71</v>
      </c>
      <c r="D8" s="40" t="s">
        <v>5</v>
      </c>
      <c r="E8" s="49">
        <v>53</v>
      </c>
      <c r="F8" s="49">
        <v>54</v>
      </c>
      <c r="G8" s="49" t="s">
        <v>2</v>
      </c>
      <c r="H8" s="40" t="s">
        <v>2</v>
      </c>
      <c r="I8" s="41"/>
      <c r="J8" s="56" t="str">
        <f>IF(G8="No Change","N/A",IF(G8="New Tag Required",Lookup!F:F,IF(G8="Remove Old Tag",Lookup!F:F,IF(G8="N/A","N/A",""))))</f>
        <v>N/A</v>
      </c>
      <c r="K8" s="57"/>
      <c r="L8" s="60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40" customFormat="1">
      <c r="A9" s="60" t="s">
        <v>77</v>
      </c>
      <c r="B9" s="47" t="s">
        <v>74</v>
      </c>
      <c r="C9" s="41" t="s">
        <v>71</v>
      </c>
      <c r="D9" s="40" t="s">
        <v>5</v>
      </c>
      <c r="E9" s="49">
        <v>170</v>
      </c>
      <c r="F9" s="49">
        <v>177</v>
      </c>
      <c r="G9" s="49" t="s">
        <v>2</v>
      </c>
      <c r="H9" s="40" t="s">
        <v>2</v>
      </c>
      <c r="I9" s="41" t="s">
        <v>99</v>
      </c>
      <c r="J9" s="56" t="str">
        <f>IF(G9="No Change","N/A",IF(G9="New Tag Required",Lookup!F:F,IF(G9="Remove Old Tag",Lookup!F:F,IF(G9="N/A","N/A",""))))</f>
        <v>N/A</v>
      </c>
      <c r="K9" s="57"/>
      <c r="L9" s="60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40" customFormat="1">
      <c r="A10" s="60" t="s">
        <v>88</v>
      </c>
      <c r="B10" s="47" t="s">
        <v>74</v>
      </c>
      <c r="C10" s="41" t="s">
        <v>71</v>
      </c>
      <c r="D10" s="40" t="s">
        <v>5</v>
      </c>
      <c r="E10" s="49">
        <v>37</v>
      </c>
      <c r="F10" s="49">
        <v>42</v>
      </c>
      <c r="G10" s="49" t="s">
        <v>2</v>
      </c>
      <c r="H10" s="40" t="s">
        <v>2</v>
      </c>
      <c r="I10" s="41"/>
      <c r="J10" s="56" t="str">
        <f>IF(G10="No Change","N/A",IF(G10="New Tag Required",Lookup!F:F,IF(G10="Remove Old Tag",Lookup!F:F,IF(G10="N/A","N/A",""))))</f>
        <v>N/A</v>
      </c>
      <c r="K10" s="57"/>
      <c r="L10" s="56"/>
      <c r="M10" s="56" t="str">
        <f>IF(H10="No Change","N/A",IF(H10="New Tag Required",Lookup!F:F,IF(H10="Remove Old Sign",Lookup!F:F,IF(H10="N/A","N/A",""))))</f>
        <v>N/A</v>
      </c>
      <c r="N10" s="57"/>
      <c r="O10" s="56"/>
    </row>
    <row r="11" spans="1:16" s="40" customFormat="1">
      <c r="A11" s="60" t="s">
        <v>89</v>
      </c>
      <c r="B11" s="47" t="s">
        <v>74</v>
      </c>
      <c r="C11" s="41" t="s">
        <v>71</v>
      </c>
      <c r="D11" s="40" t="s">
        <v>5</v>
      </c>
      <c r="E11" s="49">
        <v>1059</v>
      </c>
      <c r="F11" s="49">
        <v>1092</v>
      </c>
      <c r="G11" s="49" t="s">
        <v>2</v>
      </c>
      <c r="H11" s="40" t="s">
        <v>2</v>
      </c>
      <c r="I11" s="41"/>
      <c r="J11" s="56" t="str">
        <f>IF(G11="No Change","N/A",IF(G11="New Tag Required",Lookup!F:F,IF(G11="Remove Old Tag",Lookup!F:F,IF(G11="N/A","N/A",""))))</f>
        <v>N/A</v>
      </c>
      <c r="K11" s="61"/>
      <c r="L11" s="41"/>
      <c r="M11" s="56" t="str">
        <f>IF(H11="No Change","N/A",IF(H11="New Tag Required",Lookup!F:F,IF(H11="Remove Old Sign",Lookup!F:F,IF(H11="N/A","N/A",""))))</f>
        <v>N/A</v>
      </c>
      <c r="N11" s="61"/>
      <c r="O11" s="41"/>
    </row>
    <row r="12" spans="1:16" s="40" customFormat="1" ht="45">
      <c r="A12" s="60" t="s">
        <v>90</v>
      </c>
      <c r="B12" s="47" t="s">
        <v>74</v>
      </c>
      <c r="C12" s="41" t="s">
        <v>52</v>
      </c>
      <c r="D12" s="40" t="s">
        <v>5</v>
      </c>
      <c r="E12" s="49">
        <v>1282</v>
      </c>
      <c r="F12" s="49">
        <v>0</v>
      </c>
      <c r="G12" s="49" t="s">
        <v>53</v>
      </c>
      <c r="H12" s="40" t="s">
        <v>54</v>
      </c>
      <c r="I12" s="41" t="s">
        <v>91</v>
      </c>
      <c r="J12" s="56">
        <f>IF(G12="No Change","N/A",IF(G12="New Tag Required",Lookup!F:F,IF(G12="Remove Old Tag",Lookup!F:F,IF(G12="N/A","N/A",""))))</f>
        <v>0</v>
      </c>
      <c r="K12" s="61"/>
      <c r="L12" s="41"/>
      <c r="M12" s="56">
        <f>IF(H12="No Change","N/A",IF(H12="New Tag Required",Lookup!F:F,IF(H12="Remove Old Sign",Lookup!F:F,IF(H12="N/A","N/A",""))))</f>
        <v>0</v>
      </c>
      <c r="N12" s="61"/>
      <c r="O12" s="41"/>
    </row>
    <row r="13" spans="1:16" s="40" customFormat="1" ht="30">
      <c r="A13" s="60" t="s">
        <v>97</v>
      </c>
      <c r="B13" s="47" t="s">
        <v>74</v>
      </c>
      <c r="C13" s="41" t="s">
        <v>52</v>
      </c>
      <c r="D13" s="40" t="s">
        <v>5</v>
      </c>
      <c r="E13" s="49">
        <v>126</v>
      </c>
      <c r="F13" s="49">
        <v>0</v>
      </c>
      <c r="G13" s="49" t="s">
        <v>53</v>
      </c>
      <c r="H13" s="40" t="s">
        <v>54</v>
      </c>
      <c r="I13" s="41"/>
      <c r="J13" s="56"/>
      <c r="K13" s="61"/>
      <c r="L13" s="41"/>
      <c r="M13" s="56"/>
      <c r="N13" s="61"/>
      <c r="O13" s="41"/>
    </row>
    <row r="14" spans="1:16" s="40" customFormat="1" ht="30">
      <c r="A14" s="60" t="s">
        <v>100</v>
      </c>
      <c r="B14" s="47" t="s">
        <v>74</v>
      </c>
      <c r="C14" s="41" t="s">
        <v>52</v>
      </c>
      <c r="D14" s="40" t="s">
        <v>5</v>
      </c>
      <c r="E14" s="49">
        <v>2923</v>
      </c>
      <c r="F14" s="49">
        <v>0</v>
      </c>
      <c r="G14" s="49" t="s">
        <v>53</v>
      </c>
      <c r="H14" s="40" t="s">
        <v>54</v>
      </c>
      <c r="I14" s="41"/>
      <c r="J14" s="56"/>
      <c r="K14" s="61"/>
      <c r="L14" s="41"/>
      <c r="M14" s="56"/>
      <c r="N14" s="61"/>
      <c r="O14" s="41"/>
    </row>
    <row r="15" spans="1:16" s="40" customFormat="1">
      <c r="A15" s="40" t="s">
        <v>107</v>
      </c>
      <c r="B15" s="47" t="s">
        <v>74</v>
      </c>
      <c r="C15" s="41" t="s">
        <v>50</v>
      </c>
      <c r="D15" s="40" t="s">
        <v>5</v>
      </c>
      <c r="E15" s="49">
        <v>0</v>
      </c>
      <c r="F15" s="49">
        <v>566</v>
      </c>
      <c r="G15" s="49" t="s">
        <v>3</v>
      </c>
      <c r="H15" s="40" t="s">
        <v>18</v>
      </c>
      <c r="I15" s="41" t="s">
        <v>106</v>
      </c>
      <c r="J15" s="56">
        <f>IF(G15="No Change","N/A",IF(G15="New Tag Required",Lookup!F:F,IF(G15="Remove Old Tag",Lookup!F:F,IF(G15="N/A","N/A",""))))</f>
        <v>0</v>
      </c>
      <c r="K15" s="61"/>
      <c r="L15" s="41"/>
      <c r="M15" s="56" t="str">
        <f>IF(H15="No Change","N/A",IF(H15="New Tag Required",Lookup!F:F,IF(H15="Remove Old Sign",Lookup!F:F,IF(H15="N/A","N/A",""))))</f>
        <v/>
      </c>
      <c r="N15" s="61"/>
      <c r="O15" s="41"/>
    </row>
    <row r="16" spans="1:16" s="40" customFormat="1">
      <c r="A16" s="40" t="s">
        <v>92</v>
      </c>
      <c r="B16" s="47" t="s">
        <v>74</v>
      </c>
      <c r="C16" s="41" t="s">
        <v>50</v>
      </c>
      <c r="D16" s="40" t="s">
        <v>5</v>
      </c>
      <c r="E16" s="49">
        <v>0</v>
      </c>
      <c r="F16" s="49">
        <v>94</v>
      </c>
      <c r="G16" s="49" t="s">
        <v>3</v>
      </c>
      <c r="H16" s="40" t="s">
        <v>18</v>
      </c>
      <c r="I16" s="41" t="s">
        <v>172</v>
      </c>
      <c r="J16" s="56">
        <f>IF(G16="No Change","N/A",IF(G16="New Tag Required",Lookup!F:F,IF(G16="Remove Old Tag",Lookup!F:F,IF(G16="N/A","N/A",""))))</f>
        <v>0</v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>
      <c r="A17" s="40" t="s">
        <v>93</v>
      </c>
      <c r="B17" s="47" t="s">
        <v>74</v>
      </c>
      <c r="C17" s="41" t="s">
        <v>50</v>
      </c>
      <c r="D17" s="40" t="s">
        <v>5</v>
      </c>
      <c r="E17" s="49">
        <v>0</v>
      </c>
      <c r="F17" s="49">
        <v>101</v>
      </c>
      <c r="G17" s="49" t="s">
        <v>3</v>
      </c>
      <c r="H17" s="40" t="s">
        <v>18</v>
      </c>
      <c r="I17" s="41" t="s">
        <v>172</v>
      </c>
      <c r="J17" s="56">
        <f>IF(G17="No Change","N/A",IF(G17="New Tag Required",Lookup!F:F,IF(G17="Remove Old Tag",Lookup!F:F,IF(G17="N/A","N/A",""))))</f>
        <v>0</v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>
      <c r="A18" s="40" t="s">
        <v>94</v>
      </c>
      <c r="B18" s="47" t="s">
        <v>74</v>
      </c>
      <c r="C18" s="41" t="s">
        <v>50</v>
      </c>
      <c r="D18" s="40" t="s">
        <v>5</v>
      </c>
      <c r="E18" s="49">
        <v>0</v>
      </c>
      <c r="F18" s="50">
        <v>101</v>
      </c>
      <c r="G18" s="49" t="s">
        <v>3</v>
      </c>
      <c r="H18" s="40" t="s">
        <v>18</v>
      </c>
      <c r="I18" s="41" t="s">
        <v>172</v>
      </c>
      <c r="J18" s="56">
        <f>IF(G18="No Change","N/A",IF(G18="New Tag Required",Lookup!F:F,IF(G18="Remove Old Tag",Lookup!F:F,IF(G18="N/A","N/A",""))))</f>
        <v>0</v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>
      <c r="A19" s="40" t="s">
        <v>95</v>
      </c>
      <c r="B19" s="47" t="s">
        <v>74</v>
      </c>
      <c r="C19" s="41" t="s">
        <v>50</v>
      </c>
      <c r="D19" s="40" t="s">
        <v>5</v>
      </c>
      <c r="E19" s="49">
        <v>0</v>
      </c>
      <c r="F19" s="49">
        <v>101</v>
      </c>
      <c r="G19" s="49" t="s">
        <v>3</v>
      </c>
      <c r="H19" s="40" t="s">
        <v>18</v>
      </c>
      <c r="I19" s="41" t="s">
        <v>172</v>
      </c>
      <c r="J19" s="56">
        <f>IF(G19="No Change","N/A",IF(G19="New Tag Required",Lookup!F:F,IF(G19="Remove Old Tag",Lookup!F:F,IF(G19="N/A","N/A",""))))</f>
        <v>0</v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>
      <c r="A20" s="40" t="s">
        <v>96</v>
      </c>
      <c r="B20" s="47" t="s">
        <v>74</v>
      </c>
      <c r="C20" s="41" t="s">
        <v>50</v>
      </c>
      <c r="D20" s="40" t="s">
        <v>5</v>
      </c>
      <c r="E20" s="49">
        <v>0</v>
      </c>
      <c r="F20" s="49">
        <v>99</v>
      </c>
      <c r="G20" s="49" t="s">
        <v>3</v>
      </c>
      <c r="H20" s="40" t="s">
        <v>18</v>
      </c>
      <c r="I20" s="41" t="s">
        <v>172</v>
      </c>
      <c r="J20" s="56">
        <f>IF(G20="No Change","N/A",IF(G20="New Tag Required",Lookup!F:F,IF(G20="Remove Old Tag",Lookup!F:F,IF(G20="N/A","N/A",""))))</f>
        <v>0</v>
      </c>
      <c r="K20" s="62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ht="30" customHeight="1">
      <c r="A21" s="40" t="s">
        <v>98</v>
      </c>
      <c r="B21" s="47" t="s">
        <v>74</v>
      </c>
      <c r="C21" s="41" t="s">
        <v>50</v>
      </c>
      <c r="D21" s="40" t="s">
        <v>5</v>
      </c>
      <c r="E21" s="49">
        <v>0</v>
      </c>
      <c r="F21" s="49">
        <v>270</v>
      </c>
      <c r="G21" s="49" t="s">
        <v>3</v>
      </c>
      <c r="H21" s="40" t="s">
        <v>18</v>
      </c>
      <c r="I21" s="41" t="s">
        <v>173</v>
      </c>
      <c r="J21" s="56">
        <f>IF(G21="No Change","N/A",IF(G21="New Tag Required",Lookup!F:F,IF(G21="Remove Old Tag",Lookup!F:F,IF(G21="N/A","N/A",""))))</f>
        <v>0</v>
      </c>
      <c r="K21" s="62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>
      <c r="A22" s="47" t="s">
        <v>105</v>
      </c>
      <c r="B22" s="47" t="s">
        <v>74</v>
      </c>
      <c r="C22" s="41" t="s">
        <v>50</v>
      </c>
      <c r="D22" s="40" t="s">
        <v>5</v>
      </c>
      <c r="E22" s="49">
        <v>0</v>
      </c>
      <c r="F22" s="49">
        <v>414</v>
      </c>
      <c r="G22" s="49" t="s">
        <v>3</v>
      </c>
      <c r="H22" s="40" t="s">
        <v>18</v>
      </c>
      <c r="I22" s="41" t="s">
        <v>106</v>
      </c>
      <c r="J22" s="56">
        <f>IF(G22="No Change","N/A",IF(G22="New Tag Required",Lookup!F:F,IF(G22="Remove Old Tag",Lookup!F:F,IF(G22="N/A","N/A",""))))</f>
        <v>0</v>
      </c>
      <c r="K22" s="57"/>
      <c r="L22" s="47"/>
      <c r="M22" s="56" t="str">
        <f>IF(H22="No Change","N/A",IF(H22="New Tag Required",Lookup!F:F,IF(H22="Remove Old Sign",Lookup!F:F,IF(H22="N/A","N/A",""))))</f>
        <v/>
      </c>
      <c r="N22" s="57"/>
      <c r="O22" s="56"/>
    </row>
    <row r="23" spans="1:15" s="40" customFormat="1" ht="29.25" customHeight="1">
      <c r="A23" s="47" t="s">
        <v>79</v>
      </c>
      <c r="B23" s="47" t="s">
        <v>74</v>
      </c>
      <c r="C23" s="41" t="s">
        <v>78</v>
      </c>
      <c r="D23" s="40" t="s">
        <v>5</v>
      </c>
      <c r="E23" s="49">
        <v>73</v>
      </c>
      <c r="F23" s="49">
        <v>107</v>
      </c>
      <c r="G23" s="49" t="s">
        <v>3</v>
      </c>
      <c r="H23" s="40" t="s">
        <v>18</v>
      </c>
      <c r="I23" s="41" t="s">
        <v>176</v>
      </c>
      <c r="J23" s="56">
        <f>IF(G23="No Change","N/A",IF(G23="New Tag Required",Lookup!F:F,IF(G23="Remove Old Tag",Lookup!F:F,IF(G23="N/A","N/A",""))))</f>
        <v>0</v>
      </c>
      <c r="K23" s="57"/>
      <c r="L23" s="47"/>
      <c r="M23" s="56" t="str">
        <f>IF(H23="No Change","N/A",IF(H23="New Tag Required",Lookup!F:F,IF(H23="Remove Old Sign",Lookup!F:F,IF(H23="N/A","N/A",""))))</f>
        <v/>
      </c>
      <c r="N23" s="57"/>
      <c r="O23" s="56"/>
    </row>
    <row r="24" spans="1:15" s="40" customFormat="1" ht="30">
      <c r="A24" s="58" t="s">
        <v>80</v>
      </c>
      <c r="B24" s="47" t="s">
        <v>74</v>
      </c>
      <c r="C24" s="41" t="s">
        <v>84</v>
      </c>
      <c r="D24" s="40" t="s">
        <v>5</v>
      </c>
      <c r="E24" s="59">
        <v>72</v>
      </c>
      <c r="F24" s="59">
        <v>107</v>
      </c>
      <c r="G24" s="49" t="s">
        <v>3</v>
      </c>
      <c r="H24" s="40" t="s">
        <v>18</v>
      </c>
      <c r="I24" s="41" t="s">
        <v>176</v>
      </c>
      <c r="J24" s="56">
        <f>IF(G24="No Change","N/A",IF(G24="New Tag Required",Lookup!F:F,IF(G24="Remove Old Tag",Lookup!F:F,IF(G24="N/A","N/A",""))))</f>
        <v>0</v>
      </c>
      <c r="K24" s="57"/>
      <c r="L24" s="58"/>
      <c r="M24" s="56" t="str">
        <f>IF(H24="No Change","N/A",IF(H24="New Tag Required",Lookup!F:F,IF(H24="Remove Old Sign",Lookup!F:F,IF(H24="N/A","N/A",""))))</f>
        <v/>
      </c>
      <c r="N24" s="57"/>
      <c r="O24" s="56"/>
    </row>
    <row r="25" spans="1:15" s="40" customFormat="1" ht="30">
      <c r="A25" s="58" t="s">
        <v>81</v>
      </c>
      <c r="B25" s="47" t="s">
        <v>74</v>
      </c>
      <c r="C25" s="41" t="s">
        <v>85</v>
      </c>
      <c r="D25" s="40" t="s">
        <v>5</v>
      </c>
      <c r="E25" s="49">
        <v>73</v>
      </c>
      <c r="F25" s="49">
        <v>107</v>
      </c>
      <c r="G25" s="49" t="s">
        <v>3</v>
      </c>
      <c r="H25" s="40" t="s">
        <v>18</v>
      </c>
      <c r="I25" s="41" t="s">
        <v>176</v>
      </c>
      <c r="J25" s="56">
        <f>IF(G25="No Change","N/A",IF(G25="New Tag Required",Lookup!F:F,IF(G25="Remove Old Tag",Lookup!F:F,IF(G25="N/A","N/A",""))))</f>
        <v>0</v>
      </c>
      <c r="K25" s="57"/>
      <c r="L25" s="58"/>
      <c r="M25" s="56" t="str">
        <f>IF(H25="No Change","N/A",IF(H25="New Tag Required",Lookup!F:F,IF(H25="Remove Old Sign",Lookup!F:F,IF(H25="N/A","N/A",""))))</f>
        <v/>
      </c>
      <c r="N25" s="57"/>
      <c r="O25" s="56"/>
    </row>
    <row r="26" spans="1:15" s="40" customFormat="1" ht="30">
      <c r="A26" s="60" t="s">
        <v>82</v>
      </c>
      <c r="B26" s="47" t="s">
        <v>74</v>
      </c>
      <c r="C26" s="41" t="s">
        <v>86</v>
      </c>
      <c r="D26" s="40" t="s">
        <v>5</v>
      </c>
      <c r="E26" s="49">
        <v>72</v>
      </c>
      <c r="F26" s="49">
        <v>107</v>
      </c>
      <c r="G26" s="49" t="s">
        <v>3</v>
      </c>
      <c r="H26" s="40" t="s">
        <v>18</v>
      </c>
      <c r="I26" s="41" t="s">
        <v>176</v>
      </c>
      <c r="J26" s="56">
        <f>IF(G26="No Change","N/A",IF(G26="New Tag Required",Lookup!F:F,IF(G26="Remove Old Tag",Lookup!F:F,IF(G26="N/A","N/A",""))))</f>
        <v>0</v>
      </c>
      <c r="K26" s="57"/>
      <c r="L26" s="60"/>
      <c r="M26" s="56" t="str">
        <f>IF(H26="No Change","N/A",IF(H26="New Tag Required",Lookup!F:F,IF(H26="Remove Old Sign",Lookup!F:F,IF(H26="N/A","N/A",""))))</f>
        <v/>
      </c>
      <c r="N26" s="57"/>
      <c r="O26" s="56"/>
    </row>
    <row r="27" spans="1:15" s="40" customFormat="1" ht="30">
      <c r="A27" s="60" t="s">
        <v>83</v>
      </c>
      <c r="B27" s="47" t="s">
        <v>74</v>
      </c>
      <c r="C27" s="41" t="s">
        <v>87</v>
      </c>
      <c r="D27" s="40" t="s">
        <v>5</v>
      </c>
      <c r="E27" s="49">
        <v>73</v>
      </c>
      <c r="F27" s="49">
        <v>115</v>
      </c>
      <c r="G27" s="49" t="s">
        <v>3</v>
      </c>
      <c r="H27" s="40" t="s">
        <v>18</v>
      </c>
      <c r="I27" s="41" t="s">
        <v>176</v>
      </c>
      <c r="J27" s="56">
        <f>IF(G27="No Change","N/A",IF(G27="New Tag Required",Lookup!F:F,IF(G27="Remove Old Tag",Lookup!F:F,IF(G27="N/A","N/A",""))))</f>
        <v>0</v>
      </c>
      <c r="K27" s="57"/>
      <c r="L27" s="60"/>
      <c r="M27" s="56" t="str">
        <f>IF(H27="No Change","N/A",IF(H27="New Tag Required",Lookup!F:F,IF(H27="Remove Old Sign",Lookup!F:F,IF(H27="N/A","N/A",""))))</f>
        <v/>
      </c>
      <c r="N27" s="57"/>
      <c r="O27" s="56"/>
    </row>
    <row r="28" spans="1:15" s="40" customFormat="1">
      <c r="A28" s="40" t="s">
        <v>101</v>
      </c>
      <c r="B28" s="47" t="s">
        <v>74</v>
      </c>
      <c r="C28" s="41" t="s">
        <v>50</v>
      </c>
      <c r="D28" s="40" t="s">
        <v>5</v>
      </c>
      <c r="E28" s="49">
        <v>0</v>
      </c>
      <c r="F28" s="49">
        <v>956</v>
      </c>
      <c r="G28" s="49" t="s">
        <v>3</v>
      </c>
      <c r="H28" s="40" t="s">
        <v>18</v>
      </c>
      <c r="I28" s="41" t="s">
        <v>174</v>
      </c>
      <c r="J28" s="56">
        <f>IF(G28="No Change","N/A",IF(G28="New Tag Required",Lookup!F:F,IF(G28="Remove Old Tag",Lookup!F:F,IF(G28="N/A","N/A",""))))</f>
        <v>0</v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>
      <c r="A29" s="40" t="s">
        <v>102</v>
      </c>
      <c r="B29" s="47" t="s">
        <v>74</v>
      </c>
      <c r="C29" s="41" t="s">
        <v>50</v>
      </c>
      <c r="D29" s="40" t="s">
        <v>5</v>
      </c>
      <c r="E29" s="49">
        <v>0</v>
      </c>
      <c r="F29" s="49">
        <v>1118</v>
      </c>
      <c r="G29" s="49" t="s">
        <v>3</v>
      </c>
      <c r="H29" s="40" t="s">
        <v>18</v>
      </c>
      <c r="I29" s="41" t="s">
        <v>175</v>
      </c>
      <c r="J29" s="56">
        <f>IF(G29="No Change","N/A",IF(G29="New Tag Required",Lookup!F:F,IF(G29="Remove Old Tag",Lookup!F:F,IF(G29="N/A","N/A",""))))</f>
        <v>0</v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s="40" customFormat="1">
      <c r="A30" s="40" t="s">
        <v>104</v>
      </c>
      <c r="B30" s="47" t="s">
        <v>74</v>
      </c>
      <c r="C30" s="41" t="s">
        <v>71</v>
      </c>
      <c r="D30" s="40" t="s">
        <v>5</v>
      </c>
      <c r="E30" s="49">
        <v>152</v>
      </c>
      <c r="F30" s="49">
        <v>158</v>
      </c>
      <c r="G30" s="49" t="s">
        <v>2</v>
      </c>
      <c r="H30" s="40" t="s">
        <v>2</v>
      </c>
      <c r="I30" s="41"/>
      <c r="J30" s="56"/>
      <c r="K30" s="62"/>
      <c r="M30" s="56"/>
      <c r="N30" s="62"/>
    </row>
    <row r="31" spans="1:15" s="40" customFormat="1">
      <c r="A31" s="48" t="s">
        <v>103</v>
      </c>
      <c r="B31" s="47" t="s">
        <v>74</v>
      </c>
      <c r="C31" s="41" t="s">
        <v>71</v>
      </c>
      <c r="D31" s="40" t="s">
        <v>5</v>
      </c>
      <c r="E31" s="49">
        <v>74</v>
      </c>
      <c r="F31" s="49">
        <v>72</v>
      </c>
      <c r="G31" s="49" t="s">
        <v>2</v>
      </c>
      <c r="H31" s="40" t="s">
        <v>2</v>
      </c>
      <c r="I31" s="41"/>
      <c r="J31" s="56" t="str">
        <f>IF(G31="No Change","N/A",IF(G31="New Tag Required",Lookup!F:F,IF(G31="Remove Old Tag",Lookup!F:F,IF(G31="N/A","N/A",""))))</f>
        <v>N/A</v>
      </c>
      <c r="K31" s="62"/>
      <c r="M31" s="56" t="str">
        <f>IF(H31="No Change","N/A",IF(H31="New Tag Required",Lookup!F:F,IF(H31="Remove Old Sign",Lookup!F:F,IF(H31="N/A","N/A",""))))</f>
        <v>N/A</v>
      </c>
      <c r="N31" s="62"/>
    </row>
    <row r="32" spans="1:15" ht="15.75" thickBot="1"/>
    <row r="33" spans="1:13" ht="45">
      <c r="A33" s="53"/>
      <c r="C33" s="11"/>
      <c r="E33" s="30"/>
      <c r="F33" s="30"/>
      <c r="G33" s="71" t="s">
        <v>45</v>
      </c>
      <c r="H33" s="72" t="s">
        <v>46</v>
      </c>
      <c r="J33" s="73" t="s">
        <v>40</v>
      </c>
      <c r="K33" s="10"/>
      <c r="L33" s="10"/>
      <c r="M33" s="73" t="s">
        <v>41</v>
      </c>
    </row>
    <row r="34" spans="1:13" ht="15.75" thickBot="1">
      <c r="A34" s="53"/>
      <c r="C34" s="11"/>
      <c r="E34" s="30"/>
      <c r="F34" s="30"/>
      <c r="G34" s="14">
        <f>COUNTIF(G6:G33,"New Tag Required")</f>
        <v>15</v>
      </c>
      <c r="H34" s="13">
        <f>COUNTIF(H6:H33,"New Sign Required")</f>
        <v>15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>
      <c r="A35" s="53"/>
      <c r="C35" s="11"/>
      <c r="E35" s="30"/>
      <c r="F35" s="30"/>
      <c r="G35" s="30"/>
    </row>
    <row r="36" spans="1:13">
      <c r="A36" s="53"/>
      <c r="C36" s="11"/>
      <c r="E36" s="30"/>
      <c r="F36" s="30"/>
      <c r="G36" s="30"/>
    </row>
    <row r="37" spans="1:13">
      <c r="A37" s="53"/>
      <c r="C37" s="11"/>
      <c r="E37" s="30"/>
      <c r="F37" s="30"/>
      <c r="G37" s="30"/>
    </row>
    <row r="38" spans="1:13">
      <c r="A38" s="53"/>
      <c r="C38" s="11"/>
      <c r="E38" s="30"/>
      <c r="F38" s="30"/>
      <c r="G38" s="30"/>
    </row>
    <row r="39" spans="1:13">
      <c r="A39" s="53"/>
      <c r="C39" s="11"/>
      <c r="E39" s="30"/>
      <c r="F39" s="30"/>
      <c r="G39" s="30"/>
    </row>
    <row r="40" spans="1:13">
      <c r="A40" s="53"/>
      <c r="C40" s="11"/>
      <c r="E40" s="30"/>
      <c r="F40" s="30"/>
      <c r="G40" s="30"/>
    </row>
    <row r="41" spans="1:13">
      <c r="A41" s="53"/>
      <c r="C41" s="11"/>
      <c r="E41" s="30"/>
      <c r="F41" s="30"/>
      <c r="G41" s="30"/>
    </row>
    <row r="42" spans="1:13">
      <c r="A42" s="54"/>
      <c r="C42" s="11"/>
      <c r="E42" s="30"/>
      <c r="F42" s="32"/>
      <c r="G42" s="30"/>
    </row>
    <row r="43" spans="1:13">
      <c r="A43" s="54"/>
      <c r="C43" s="11"/>
      <c r="E43" s="30"/>
      <c r="F43" s="32"/>
      <c r="G43" s="30"/>
    </row>
    <row r="44" spans="1:13">
      <c r="A44" s="54"/>
      <c r="C44" s="11"/>
      <c r="E44" s="30"/>
      <c r="F44" s="33"/>
      <c r="G44" s="30"/>
    </row>
    <row r="45" spans="1:13">
      <c r="A45" s="53"/>
      <c r="C45" s="11"/>
      <c r="E45" s="30"/>
      <c r="F45" s="32"/>
      <c r="G45" s="30"/>
    </row>
    <row r="46" spans="1:13">
      <c r="A46" s="53"/>
      <c r="C46" s="11"/>
      <c r="E46" s="30"/>
      <c r="F46" s="32"/>
      <c r="G46" s="30"/>
    </row>
    <row r="47" spans="1:13">
      <c r="A47" s="55"/>
      <c r="C47" s="11"/>
      <c r="E47" s="30"/>
      <c r="F47" s="30"/>
      <c r="G47" s="30"/>
    </row>
    <row r="48" spans="1:13">
      <c r="A48" s="55"/>
      <c r="C48" s="11"/>
      <c r="E48" s="30"/>
      <c r="F48" s="30"/>
      <c r="G48" s="30"/>
    </row>
    <row r="49" spans="1:7">
      <c r="A49" s="55"/>
      <c r="C49" s="11"/>
      <c r="E49" s="30"/>
      <c r="F49" s="30"/>
      <c r="G49" s="30"/>
    </row>
    <row r="50" spans="1:7">
      <c r="A50" s="55"/>
      <c r="C50" s="11"/>
      <c r="E50" s="30"/>
      <c r="F50" s="30"/>
      <c r="G50" s="30"/>
    </row>
    <row r="51" spans="1:7">
      <c r="A51" s="55"/>
      <c r="C51" s="11"/>
      <c r="E51" s="30"/>
      <c r="F51" s="31"/>
      <c r="G51" s="30"/>
    </row>
    <row r="52" spans="1:7">
      <c r="A52" s="55"/>
      <c r="C52" s="11"/>
      <c r="E52" s="30"/>
      <c r="F52" s="30"/>
      <c r="G52" s="30"/>
    </row>
    <row r="53" spans="1:7">
      <c r="A53" s="55"/>
      <c r="C53" s="11"/>
      <c r="E53" s="30"/>
      <c r="F53" s="30"/>
      <c r="G53" s="30"/>
    </row>
    <row r="54" spans="1:7">
      <c r="A54" s="53"/>
      <c r="C54" s="11"/>
      <c r="E54" s="30"/>
      <c r="F54" s="30"/>
      <c r="G54" s="30"/>
    </row>
    <row r="55" spans="1:7">
      <c r="A55" s="53"/>
      <c r="C55" s="11"/>
    </row>
    <row r="56" spans="1:7">
      <c r="C56" s="11"/>
    </row>
    <row r="57" spans="1:7">
      <c r="C57" s="11"/>
    </row>
    <row r="58" spans="1:7">
      <c r="C58" s="11"/>
    </row>
    <row r="59" spans="1:7">
      <c r="C59" s="11"/>
    </row>
    <row r="60" spans="1:7">
      <c r="C60" s="11"/>
    </row>
    <row r="61" spans="1:7">
      <c r="C61" s="11"/>
    </row>
    <row r="62" spans="1:7">
      <c r="C62" s="11"/>
    </row>
    <row r="63" spans="1:7">
      <c r="C63" s="11"/>
    </row>
    <row r="64" spans="1:7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3:3">
      <c r="C81" s="11"/>
    </row>
    <row r="82" spans="3:3">
      <c r="C82" s="11"/>
    </row>
    <row r="83" spans="3:3">
      <c r="C83" s="11"/>
    </row>
    <row r="200" spans="3:3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27:G31 G6:G21">
    <cfRule type="containsText" dxfId="114" priority="202" operator="containsText" text="New Tag Required">
      <formula>NOT(ISERROR(SEARCH("New Tag Required",G6)))</formula>
    </cfRule>
  </conditionalFormatting>
  <conditionalFormatting sqref="D27:D31 D33:D99 D6:D21">
    <cfRule type="containsText" dxfId="113" priority="201" operator="containsText" text="Yes">
      <formula>NOT(ISERROR(SEARCH("Yes",D6)))</formula>
    </cfRule>
  </conditionalFormatting>
  <conditionalFormatting sqref="H39:H99 H200:H421 H27:H31 H6:H21">
    <cfRule type="containsText" dxfId="112" priority="189" operator="containsText" text="New Sign Required">
      <formula>NOT(ISERROR(SEARCH("New Sign Required",H6)))</formula>
    </cfRule>
  </conditionalFormatting>
  <conditionalFormatting sqref="G39:G99 G27:H31 G6:H21">
    <cfRule type="containsText" dxfId="111" priority="188" operator="containsText" text="Action Required">
      <formula>NOT(ISERROR(SEARCH("Action Required",G6)))</formula>
    </cfRule>
  </conditionalFormatting>
  <conditionalFormatting sqref="H39:H99">
    <cfRule type="containsText" dxfId="110" priority="187" operator="containsText" text="Action Required">
      <formula>NOT(ISERROR(SEARCH("Action Required",H39)))</formula>
    </cfRule>
  </conditionalFormatting>
  <conditionalFormatting sqref="G35:G38">
    <cfRule type="containsText" dxfId="109" priority="129" operator="containsText" text="New Tag Required">
      <formula>NOT(ISERROR(SEARCH("New Tag Required",G35)))</formula>
    </cfRule>
  </conditionalFormatting>
  <conditionalFormatting sqref="H35:H38">
    <cfRule type="containsText" dxfId="108" priority="127" operator="containsText" text="New Sign Required">
      <formula>NOT(ISERROR(SEARCH("New Sign Required",H35)))</formula>
    </cfRule>
  </conditionalFormatting>
  <conditionalFormatting sqref="G35:G38">
    <cfRule type="containsText" dxfId="107" priority="126" operator="containsText" text="Action Required">
      <formula>NOT(ISERROR(SEARCH("Action Required",G35)))</formula>
    </cfRule>
  </conditionalFormatting>
  <conditionalFormatting sqref="H35:H38">
    <cfRule type="containsText" dxfId="106" priority="125" operator="containsText" text="Action Required">
      <formula>NOT(ISERROR(SEARCH("Action Required",H35)))</formula>
    </cfRule>
  </conditionalFormatting>
  <conditionalFormatting sqref="D100:D199">
    <cfRule type="containsText" dxfId="105" priority="121" operator="containsText" text="Yes">
      <formula>NOT(ISERROR(SEARCH("Yes",D100)))</formula>
    </cfRule>
  </conditionalFormatting>
  <conditionalFormatting sqref="H100:H199">
    <cfRule type="containsText" dxfId="104" priority="120" operator="containsText" text="New Sign Required">
      <formula>NOT(ISERROR(SEARCH("New Sign Required",H100)))</formula>
    </cfRule>
  </conditionalFormatting>
  <conditionalFormatting sqref="G100:G199">
    <cfRule type="containsText" dxfId="103" priority="119" operator="containsText" text="Action Required">
      <formula>NOT(ISERROR(SEARCH("Action Required",G100)))</formula>
    </cfRule>
  </conditionalFormatting>
  <conditionalFormatting sqref="H100:H199">
    <cfRule type="containsText" dxfId="102" priority="118" operator="containsText" text="Action Required">
      <formula>NOT(ISERROR(SEARCH("Action Required",H100)))</formula>
    </cfRule>
  </conditionalFormatting>
  <conditionalFormatting sqref="J2:N2">
    <cfRule type="cellIs" dxfId="101" priority="95" operator="notEqual">
      <formula>0</formula>
    </cfRule>
  </conditionalFormatting>
  <conditionalFormatting sqref="J7:J21 J27:J31">
    <cfRule type="cellIs" dxfId="100" priority="94" operator="equal">
      <formula>0</formula>
    </cfRule>
  </conditionalFormatting>
  <conditionalFormatting sqref="M7:M21 M27:M31">
    <cfRule type="cellIs" dxfId="99" priority="93" operator="equal">
      <formula>0</formula>
    </cfRule>
  </conditionalFormatting>
  <conditionalFormatting sqref="J7:J21 M7:M21 M27:M31 J27:J31">
    <cfRule type="cellIs" dxfId="98" priority="90" operator="equal">
      <formula>"In Progress"</formula>
    </cfRule>
    <cfRule type="cellIs" dxfId="97" priority="91" operator="equal">
      <formula>"Log Issues"</formula>
    </cfRule>
    <cfRule type="cellIs" dxfId="96" priority="92" operator="equal">
      <formula>"N/A"</formula>
    </cfRule>
  </conditionalFormatting>
  <conditionalFormatting sqref="K9:L10 K7:K9">
    <cfRule type="expression" dxfId="95" priority="89">
      <formula>$J7="Log Issues"</formula>
    </cfRule>
  </conditionalFormatting>
  <conditionalFormatting sqref="N7:N10">
    <cfRule type="expression" dxfId="94" priority="88">
      <formula>$M7="Log Issues"</formula>
    </cfRule>
  </conditionalFormatting>
  <conditionalFormatting sqref="H27:H31 H33:H1048576 H1:H21">
    <cfRule type="containsText" dxfId="93" priority="82" operator="containsText" text="Remove Old Sign">
      <formula>NOT(ISERROR(SEARCH("Remove Old Sign",H1)))</formula>
    </cfRule>
    <cfRule type="containsText" dxfId="92" priority="83" operator="containsText" text="Move Sign to New Location">
      <formula>NOT(ISERROR(SEARCH("Move Sign to New Location",H1)))</formula>
    </cfRule>
  </conditionalFormatting>
  <conditionalFormatting sqref="G27:G31 G33:G1048576 G1:G21">
    <cfRule type="containsText" dxfId="91" priority="81" operator="containsText" text="Remove Old Tag">
      <formula>NOT(ISERROR(SEARCH("Remove Old Tag",G1)))</formula>
    </cfRule>
  </conditionalFormatting>
  <conditionalFormatting sqref="G24:G27">
    <cfRule type="containsText" dxfId="90" priority="71" operator="containsText" text="New Tag Required">
      <formula>NOT(ISERROR(SEARCH("New Tag Required",G24)))</formula>
    </cfRule>
  </conditionalFormatting>
  <conditionalFormatting sqref="H24:H27">
    <cfRule type="containsText" dxfId="89" priority="70" operator="containsText" text="New Sign Required">
      <formula>NOT(ISERROR(SEARCH("New Sign Required",H24)))</formula>
    </cfRule>
  </conditionalFormatting>
  <conditionalFormatting sqref="G24:H27">
    <cfRule type="containsText" dxfId="88" priority="69" operator="containsText" text="Action Required">
      <formula>NOT(ISERROR(SEARCH("Action Required",G24)))</formula>
    </cfRule>
  </conditionalFormatting>
  <conditionalFormatting sqref="G22">
    <cfRule type="containsText" dxfId="87" priority="68" operator="containsText" text="New Tag Required">
      <formula>NOT(ISERROR(SEARCH("New Tag Required",G22)))</formula>
    </cfRule>
  </conditionalFormatting>
  <conditionalFormatting sqref="H22">
    <cfRule type="containsText" dxfId="86" priority="67" operator="containsText" text="New Sign Required">
      <formula>NOT(ISERROR(SEARCH("New Sign Required",H22)))</formula>
    </cfRule>
  </conditionalFormatting>
  <conditionalFormatting sqref="G22">
    <cfRule type="containsText" dxfId="85" priority="66" operator="containsText" text="Action Required">
      <formula>NOT(ISERROR(SEARCH("Action Required",G22)))</formula>
    </cfRule>
  </conditionalFormatting>
  <conditionalFormatting sqref="H22">
    <cfRule type="containsText" dxfId="84" priority="65" operator="containsText" text="Action Required">
      <formula>NOT(ISERROR(SEARCH("Action Required",H22)))</formula>
    </cfRule>
  </conditionalFormatting>
  <conditionalFormatting sqref="J22:J27">
    <cfRule type="cellIs" dxfId="83" priority="64" operator="equal">
      <formula>0</formula>
    </cfRule>
  </conditionalFormatting>
  <conditionalFormatting sqref="M22:M27">
    <cfRule type="cellIs" dxfId="82" priority="63" operator="equal">
      <formula>0</formula>
    </cfRule>
  </conditionalFormatting>
  <conditionalFormatting sqref="J22:J27 M22:M27">
    <cfRule type="cellIs" dxfId="81" priority="60" operator="equal">
      <formula>"In Progress"</formula>
    </cfRule>
    <cfRule type="cellIs" dxfId="80" priority="61" operator="equal">
      <formula>"Log Issues"</formula>
    </cfRule>
    <cfRule type="cellIs" dxfId="79" priority="62" operator="equal">
      <formula>"N/A"</formula>
    </cfRule>
  </conditionalFormatting>
  <conditionalFormatting sqref="K22:K27">
    <cfRule type="expression" dxfId="78" priority="59">
      <formula>$J22="Log Issues"</formula>
    </cfRule>
  </conditionalFormatting>
  <conditionalFormatting sqref="N22:N27">
    <cfRule type="expression" dxfId="77" priority="58">
      <formula>$M22="Log Issues"</formula>
    </cfRule>
  </conditionalFormatting>
  <conditionalFormatting sqref="G23">
    <cfRule type="containsText" dxfId="76" priority="57" operator="containsText" text="New Tag Required">
      <formula>NOT(ISERROR(SEARCH("New Tag Required",G23)))</formula>
    </cfRule>
  </conditionalFormatting>
  <conditionalFormatting sqref="H23">
    <cfRule type="containsText" dxfId="75" priority="56" operator="containsText" text="New Sign Required">
      <formula>NOT(ISERROR(SEARCH("New Sign Required",H23)))</formula>
    </cfRule>
  </conditionalFormatting>
  <conditionalFormatting sqref="G23">
    <cfRule type="containsText" dxfId="74" priority="55" operator="containsText" text="Action Required">
      <formula>NOT(ISERROR(SEARCH("Action Required",G23)))</formula>
    </cfRule>
  </conditionalFormatting>
  <conditionalFormatting sqref="H23">
    <cfRule type="containsText" dxfId="73" priority="54" operator="containsText" text="Action Required">
      <formula>NOT(ISERROR(SEARCH("Action Required",H23)))</formula>
    </cfRule>
  </conditionalFormatting>
  <conditionalFormatting sqref="H22:H27">
    <cfRule type="containsText" dxfId="72" priority="52" operator="containsText" text="Remove Old Sign">
      <formula>NOT(ISERROR(SEARCH("Remove Old Sign",H22)))</formula>
    </cfRule>
    <cfRule type="containsText" dxfId="71" priority="53" operator="containsText" text="Move Sign to New Location">
      <formula>NOT(ISERROR(SEARCH("Move Sign to New Location",H22)))</formula>
    </cfRule>
  </conditionalFormatting>
  <conditionalFormatting sqref="G22:G27">
    <cfRule type="containsText" dxfId="70" priority="51" operator="containsText" text="Remove Old Tag">
      <formula>NOT(ISERROR(SEARCH("Remove Old Tag",G22)))</formula>
    </cfRule>
  </conditionalFormatting>
  <conditionalFormatting sqref="D24:D27">
    <cfRule type="containsText" dxfId="69" priority="48" operator="containsText" text="Yes">
      <formula>NOT(ISERROR(SEARCH("Yes",D24)))</formula>
    </cfRule>
  </conditionalFormatting>
  <conditionalFormatting sqref="D22">
    <cfRule type="containsText" dxfId="68" priority="50" operator="containsText" text="Yes">
      <formula>NOT(ISERROR(SEARCH("Yes",D22)))</formula>
    </cfRule>
  </conditionalFormatting>
  <conditionalFormatting sqref="D23">
    <cfRule type="containsText" dxfId="67" priority="49" operator="containsText" text="Yes">
      <formula>NOT(ISERROR(SEARCH("Yes",D23)))</formula>
    </cfRule>
  </conditionalFormatting>
  <conditionalFormatting sqref="D21">
    <cfRule type="containsText" dxfId="66" priority="47" operator="containsText" text="Yes">
      <formula>NOT(ISERROR(SEARCH("Yes",D21)))</formula>
    </cfRule>
  </conditionalFormatting>
  <conditionalFormatting sqref="G21">
    <cfRule type="containsText" dxfId="65" priority="46" operator="containsText" text="New Tag Required">
      <formula>NOT(ISERROR(SEARCH("New Tag Required",G21)))</formula>
    </cfRule>
  </conditionalFormatting>
  <conditionalFormatting sqref="H21">
    <cfRule type="containsText" dxfId="64" priority="45" operator="containsText" text="New Sign Required">
      <formula>NOT(ISERROR(SEARCH("New Sign Required",H21)))</formula>
    </cfRule>
  </conditionalFormatting>
  <conditionalFormatting sqref="G21">
    <cfRule type="containsText" dxfId="63" priority="44" operator="containsText" text="Action Required">
      <formula>NOT(ISERROR(SEARCH("Action Required",G21)))</formula>
    </cfRule>
  </conditionalFormatting>
  <conditionalFormatting sqref="H21">
    <cfRule type="containsText" dxfId="62" priority="43" operator="containsText" text="Action Required">
      <formula>NOT(ISERROR(SEARCH("Action Required",H21)))</formula>
    </cfRule>
  </conditionalFormatting>
  <conditionalFormatting sqref="J21">
    <cfRule type="cellIs" dxfId="61" priority="42" operator="equal">
      <formula>0</formula>
    </cfRule>
  </conditionalFormatting>
  <conditionalFormatting sqref="M21">
    <cfRule type="cellIs" dxfId="60" priority="41" operator="equal">
      <formula>0</formula>
    </cfRule>
  </conditionalFormatting>
  <conditionalFormatting sqref="J21 M21">
    <cfRule type="cellIs" dxfId="59" priority="38" operator="equal">
      <formula>"In Progress"</formula>
    </cfRule>
    <cfRule type="cellIs" dxfId="58" priority="39" operator="equal">
      <formula>"Log Issues"</formula>
    </cfRule>
    <cfRule type="cellIs" dxfId="57" priority="40" operator="equal">
      <formula>"N/A"</formula>
    </cfRule>
  </conditionalFormatting>
  <conditionalFormatting sqref="K21">
    <cfRule type="expression" dxfId="56" priority="37">
      <formula>$J21="Log Issues"</formula>
    </cfRule>
  </conditionalFormatting>
  <conditionalFormatting sqref="N21">
    <cfRule type="expression" dxfId="55" priority="36">
      <formula>$M21="Log Issues"</formula>
    </cfRule>
  </conditionalFormatting>
  <conditionalFormatting sqref="H21">
    <cfRule type="containsText" dxfId="54" priority="34" operator="containsText" text="Remove Old Sign">
      <formula>NOT(ISERROR(SEARCH("Remove Old Sign",H21)))</formula>
    </cfRule>
    <cfRule type="containsText" dxfId="53" priority="35" operator="containsText" text="Move Sign to New Location">
      <formula>NOT(ISERROR(SEARCH("Move Sign to New Location",H21)))</formula>
    </cfRule>
  </conditionalFormatting>
  <conditionalFormatting sqref="G21">
    <cfRule type="containsText" dxfId="52" priority="33" operator="containsText" text="Remove Old Tag">
      <formula>NOT(ISERROR(SEARCH("Remove Old Tag",G21)))</formula>
    </cfRule>
  </conditionalFormatting>
  <conditionalFormatting sqref="G7">
    <cfRule type="containsText" dxfId="51" priority="32" operator="containsText" text="New Tag Required">
      <formula>NOT(ISERROR(SEARCH("New Tag Required",G7)))</formula>
    </cfRule>
  </conditionalFormatting>
  <conditionalFormatting sqref="H7">
    <cfRule type="containsText" dxfId="50" priority="31" operator="containsText" text="New Sign Required">
      <formula>NOT(ISERROR(SEARCH("New Sign Required",H7)))</formula>
    </cfRule>
  </conditionalFormatting>
  <conditionalFormatting sqref="G7">
    <cfRule type="containsText" dxfId="49" priority="30" operator="containsText" text="Action Required">
      <formula>NOT(ISERROR(SEARCH("Action Required",G7)))</formula>
    </cfRule>
  </conditionalFormatting>
  <conditionalFormatting sqref="H7">
    <cfRule type="containsText" dxfId="48" priority="29" operator="containsText" text="Action Required">
      <formula>NOT(ISERROR(SEARCH("Action Required",H7)))</formula>
    </cfRule>
  </conditionalFormatting>
  <conditionalFormatting sqref="G7">
    <cfRule type="containsText" dxfId="47" priority="28" operator="containsText" text="New Tag Required">
      <formula>NOT(ISERROR(SEARCH("New Tag Required",G7)))</formula>
    </cfRule>
  </conditionalFormatting>
  <conditionalFormatting sqref="D7">
    <cfRule type="containsText" dxfId="46" priority="27" operator="containsText" text="Yes">
      <formula>NOT(ISERROR(SEARCH("Yes",D7)))</formula>
    </cfRule>
  </conditionalFormatting>
  <conditionalFormatting sqref="G7">
    <cfRule type="containsText" dxfId="45" priority="26" operator="containsText" text="Action Required">
      <formula>NOT(ISERROR(SEARCH("Action Required",G7)))</formula>
    </cfRule>
  </conditionalFormatting>
  <conditionalFormatting sqref="G23">
    <cfRule type="containsText" dxfId="44" priority="25" operator="containsText" text="New Tag Required">
      <formula>NOT(ISERROR(SEARCH("New Tag Required",G23)))</formula>
    </cfRule>
  </conditionalFormatting>
  <conditionalFormatting sqref="H23">
    <cfRule type="containsText" dxfId="43" priority="24" operator="containsText" text="New Sign Required">
      <formula>NOT(ISERROR(SEARCH("New Sign Required",H23)))</formula>
    </cfRule>
  </conditionalFormatting>
  <conditionalFormatting sqref="G23">
    <cfRule type="containsText" dxfId="42" priority="23" operator="containsText" text="Action Required">
      <formula>NOT(ISERROR(SEARCH("Action Required",G23)))</formula>
    </cfRule>
  </conditionalFormatting>
  <conditionalFormatting sqref="H23">
    <cfRule type="containsText" dxfId="41" priority="22" operator="containsText" text="Action Required">
      <formula>NOT(ISERROR(SEARCH("Action Required",H23)))</formula>
    </cfRule>
  </conditionalFormatting>
  <conditionalFormatting sqref="G24">
    <cfRule type="containsText" dxfId="40" priority="21" operator="containsText" text="New Tag Required">
      <formula>NOT(ISERROR(SEARCH("New Tag Required",G24)))</formula>
    </cfRule>
  </conditionalFormatting>
  <conditionalFormatting sqref="H24">
    <cfRule type="containsText" dxfId="39" priority="20" operator="containsText" text="New Sign Required">
      <formula>NOT(ISERROR(SEARCH("New Sign Required",H24)))</formula>
    </cfRule>
  </conditionalFormatting>
  <conditionalFormatting sqref="G24">
    <cfRule type="containsText" dxfId="38" priority="19" operator="containsText" text="Action Required">
      <formula>NOT(ISERROR(SEARCH("Action Required",G24)))</formula>
    </cfRule>
  </conditionalFormatting>
  <conditionalFormatting sqref="H24">
    <cfRule type="containsText" dxfId="37" priority="18" operator="containsText" text="Action Required">
      <formula>NOT(ISERROR(SEARCH("Action Required",H24)))</formula>
    </cfRule>
  </conditionalFormatting>
  <conditionalFormatting sqref="D23">
    <cfRule type="containsText" dxfId="36" priority="17" operator="containsText" text="Yes">
      <formula>NOT(ISERROR(SEARCH("Yes",D23)))</formula>
    </cfRule>
  </conditionalFormatting>
  <conditionalFormatting sqref="D24">
    <cfRule type="containsText" dxfId="35" priority="16" operator="containsText" text="Yes">
      <formula>NOT(ISERROR(SEARCH("Yes",D24)))</formula>
    </cfRule>
  </conditionalFormatting>
  <conditionalFormatting sqref="D22">
    <cfRule type="containsText" dxfId="34" priority="15" operator="containsText" text="Yes">
      <formula>NOT(ISERROR(SEARCH("Yes",D22)))</formula>
    </cfRule>
  </conditionalFormatting>
  <conditionalFormatting sqref="G22">
    <cfRule type="containsText" dxfId="33" priority="14" operator="containsText" text="New Tag Required">
      <formula>NOT(ISERROR(SEARCH("New Tag Required",G22)))</formula>
    </cfRule>
  </conditionalFormatting>
  <conditionalFormatting sqref="H22">
    <cfRule type="containsText" dxfId="32" priority="13" operator="containsText" text="New Sign Required">
      <formula>NOT(ISERROR(SEARCH("New Sign Required",H22)))</formula>
    </cfRule>
  </conditionalFormatting>
  <conditionalFormatting sqref="G22">
    <cfRule type="containsText" dxfId="31" priority="12" operator="containsText" text="Action Required">
      <formula>NOT(ISERROR(SEARCH("Action Required",G22)))</formula>
    </cfRule>
  </conditionalFormatting>
  <conditionalFormatting sqref="H22">
    <cfRule type="containsText" dxfId="30" priority="11" operator="containsText" text="Action Required">
      <formula>NOT(ISERROR(SEARCH("Action Required",H22)))</formula>
    </cfRule>
  </conditionalFormatting>
  <conditionalFormatting sqref="J22">
    <cfRule type="cellIs" dxfId="29" priority="10" operator="equal">
      <formula>0</formula>
    </cfRule>
  </conditionalFormatting>
  <conditionalFormatting sqref="M22">
    <cfRule type="cellIs" dxfId="28" priority="9" operator="equal">
      <formula>0</formula>
    </cfRule>
  </conditionalFormatting>
  <conditionalFormatting sqref="J22 M22">
    <cfRule type="cellIs" dxfId="27" priority="6" operator="equal">
      <formula>"In Progress"</formula>
    </cfRule>
    <cfRule type="cellIs" dxfId="26" priority="7" operator="equal">
      <formula>"Log Issues"</formula>
    </cfRule>
    <cfRule type="cellIs" dxfId="25" priority="8" operator="equal">
      <formula>"N/A"</formula>
    </cfRule>
  </conditionalFormatting>
  <conditionalFormatting sqref="K22">
    <cfRule type="expression" dxfId="24" priority="5">
      <formula>$J22="Log Issues"</formula>
    </cfRule>
  </conditionalFormatting>
  <conditionalFormatting sqref="N22">
    <cfRule type="expression" dxfId="23" priority="4">
      <formula>$M22="Log Issues"</formula>
    </cfRule>
  </conditionalFormatting>
  <conditionalFormatting sqref="H22">
    <cfRule type="containsText" dxfId="22" priority="2" operator="containsText" text="Remove Old Sign">
      <formula>NOT(ISERROR(SEARCH("Remove Old Sign",H22)))</formula>
    </cfRule>
    <cfRule type="containsText" dxfId="21" priority="3" operator="containsText" text="Move Sign to New Location">
      <formula>NOT(ISERROR(SEARCH("Move Sign to New Location",H22)))</formula>
    </cfRule>
  </conditionalFormatting>
  <conditionalFormatting sqref="G22">
    <cfRule type="containsText" dxfId="20" priority="1" operator="containsText" text="Remove Old Tag">
      <formula>NOT(ISERROR(SEARCH("Remove Old Tag",G22)))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33:D74 D6:D3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H6</xm:sqref>
        </x14:dataValidation>
        <x14:dataValidation type="list" allowBlank="1" showInputMessage="1" showErrorMessage="1">
          <x14:formula1>
            <xm:f>Lookup!$A$1:$A$4</xm:f>
          </x14:formula1>
          <xm:sqref>G35:G199 G6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O7:O9</xm:sqref>
        </x14:dataValidation>
        <x14:dataValidation type="list" allowBlank="1" showInputMessage="1" showErrorMessage="1">
          <x14:formula1>
            <xm:f>Lookup!$A$1:$A$8</xm:f>
          </x14:formula1>
          <xm:sqref>G7:G31</xm:sqref>
        </x14:dataValidation>
        <x14:dataValidation type="list" allowBlank="1" showInputMessage="1" showErrorMessage="1">
          <x14:formula1>
            <xm:f>Lookup!$D$1:$D$10</xm:f>
          </x14:formula1>
          <xm:sqref>H7:H31</xm:sqref>
        </x14:dataValidation>
        <x14:dataValidation type="list" allowBlank="1" showInputMessage="1" showErrorMessage="1">
          <x14:formula1>
            <xm:f>Lookup!$F$1:$F$7</xm:f>
          </x14:formula1>
          <xm:sqref>J7:J31</xm:sqref>
        </x14:dataValidation>
        <x14:dataValidation type="list" allowBlank="1" showInputMessage="1" showErrorMessage="1">
          <x14:formula1>
            <xm:f>Lookup!$F$1:$F$8</xm:f>
          </x14:formula1>
          <xm:sqref>M7:M31</xm:sqref>
        </x14:dataValidation>
        <x14:dataValidation type="list" allowBlank="1" showInputMessage="1">
          <x14:formula1>
            <xm:f>Lookup!$E$1:$E$19</xm:f>
          </x14:formula1>
          <xm:sqref>C33:C199 C6:C31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topLeftCell="A4" zoomScale="90" zoomScaleNormal="90" workbookViewId="0">
      <selection activeCell="C31" sqref="C31"/>
    </sheetView>
  </sheetViews>
  <sheetFormatPr defaultColWidth="9.140625" defaultRowHeight="1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7" width="18.5703125" style="40" customWidth="1"/>
    <col min="8" max="8" width="56.140625" style="40" customWidth="1"/>
    <col min="9" max="10" width="26.85546875" style="41" customWidth="1"/>
    <col min="11" max="16384" width="9.140625" style="40"/>
  </cols>
  <sheetData>
    <row r="1" spans="1:11">
      <c r="A1" s="36" t="s">
        <v>7</v>
      </c>
      <c r="B1" s="37" t="str">
        <f>'KD Changes'!B1:C1</f>
        <v>0297</v>
      </c>
      <c r="C1" s="38"/>
      <c r="D1" s="17" t="s">
        <v>10</v>
      </c>
      <c r="E1" s="39">
        <f>'KD Changes'!G1</f>
        <v>43263</v>
      </c>
    </row>
    <row r="2" spans="1:11" ht="15" customHeight="1">
      <c r="A2" s="42" t="s">
        <v>8</v>
      </c>
      <c r="B2" s="43" t="str">
        <f>VLOOKUP(B1,[1]BuildingList!A:B,2,FALSE)</f>
        <v>Dental Science Building</v>
      </c>
      <c r="C2" s="44"/>
      <c r="D2" s="45" t="s">
        <v>12</v>
      </c>
      <c r="E2" s="46">
        <f>'KD Changes'!G2</f>
        <v>0</v>
      </c>
    </row>
    <row r="5" spans="1:11" s="29" customFormat="1" ht="24" customHeight="1" thickBot="1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1" ht="15.75" thickTop="1">
      <c r="A6" s="81" t="s">
        <v>110</v>
      </c>
      <c r="B6" s="80" t="s">
        <v>111</v>
      </c>
      <c r="C6" s="40" t="s">
        <v>64</v>
      </c>
      <c r="D6" s="78">
        <v>31362</v>
      </c>
      <c r="E6" s="40" t="s">
        <v>108</v>
      </c>
      <c r="G6" s="29"/>
      <c r="H6" s="29"/>
      <c r="I6" s="40"/>
      <c r="J6" s="40"/>
    </row>
    <row r="7" spans="1:11">
      <c r="A7" s="81" t="s">
        <v>116</v>
      </c>
      <c r="B7" s="80" t="s">
        <v>114</v>
      </c>
      <c r="C7" s="40" t="s">
        <v>63</v>
      </c>
      <c r="D7" s="49"/>
      <c r="F7" s="60"/>
      <c r="G7" s="29"/>
      <c r="H7" s="29"/>
    </row>
    <row r="8" spans="1:11">
      <c r="A8" s="81" t="s">
        <v>117</v>
      </c>
      <c r="B8" s="80" t="s">
        <v>115</v>
      </c>
      <c r="C8" s="40" t="s">
        <v>63</v>
      </c>
      <c r="D8" s="49"/>
      <c r="F8" s="60"/>
      <c r="G8" s="29"/>
      <c r="H8" s="29"/>
    </row>
    <row r="9" spans="1:11">
      <c r="A9" s="81" t="s">
        <v>118</v>
      </c>
      <c r="B9" s="80" t="s">
        <v>119</v>
      </c>
      <c r="C9" s="40" t="s">
        <v>63</v>
      </c>
      <c r="D9" s="49"/>
      <c r="F9" s="60"/>
      <c r="G9" s="29"/>
      <c r="H9" s="29"/>
    </row>
    <row r="10" spans="1:11">
      <c r="A10" s="81" t="s">
        <v>112</v>
      </c>
      <c r="B10" s="80" t="s">
        <v>113</v>
      </c>
      <c r="C10" s="40" t="s">
        <v>72</v>
      </c>
      <c r="F10" s="60"/>
      <c r="G10" s="29"/>
      <c r="H10" s="29"/>
    </row>
    <row r="11" spans="1:11" ht="15" customHeight="1">
      <c r="A11" s="81" t="s">
        <v>122</v>
      </c>
      <c r="B11" s="80" t="s">
        <v>124</v>
      </c>
      <c r="C11" s="40" t="s">
        <v>63</v>
      </c>
      <c r="D11" s="49"/>
      <c r="G11" s="47"/>
      <c r="H11" s="41"/>
      <c r="I11" s="40"/>
      <c r="J11" s="49"/>
      <c r="K11" s="49"/>
    </row>
    <row r="12" spans="1:11" ht="15" customHeight="1">
      <c r="A12" s="81" t="s">
        <v>123</v>
      </c>
      <c r="B12" s="80" t="s">
        <v>125</v>
      </c>
      <c r="C12" s="40" t="s">
        <v>63</v>
      </c>
      <c r="D12" s="49"/>
      <c r="G12" s="47"/>
      <c r="H12" s="41"/>
      <c r="I12" s="40"/>
      <c r="J12" s="49"/>
      <c r="K12" s="49"/>
    </row>
    <row r="13" spans="1:11" ht="15" customHeight="1">
      <c r="A13" s="81" t="s">
        <v>120</v>
      </c>
      <c r="B13" s="80" t="s">
        <v>121</v>
      </c>
      <c r="C13" s="40" t="s">
        <v>63</v>
      </c>
      <c r="D13" s="49"/>
      <c r="G13" s="47"/>
      <c r="H13" s="41"/>
      <c r="I13" s="40"/>
      <c r="J13" s="49"/>
      <c r="K13" s="49"/>
    </row>
    <row r="14" spans="1:11" ht="15" customHeight="1">
      <c r="A14" s="81" t="s">
        <v>131</v>
      </c>
      <c r="B14" s="80" t="s">
        <v>126</v>
      </c>
      <c r="C14" s="40" t="s">
        <v>63</v>
      </c>
      <c r="D14" s="50"/>
      <c r="G14" s="47"/>
      <c r="H14" s="41"/>
      <c r="I14" s="40"/>
      <c r="J14" s="49"/>
      <c r="K14" s="50"/>
    </row>
    <row r="15" spans="1:11" ht="15" customHeight="1">
      <c r="A15" s="81" t="s">
        <v>130</v>
      </c>
      <c r="B15" s="80" t="s">
        <v>127</v>
      </c>
      <c r="C15" s="40" t="s">
        <v>63</v>
      </c>
      <c r="D15" s="49"/>
      <c r="G15" s="47"/>
      <c r="H15" s="41"/>
      <c r="I15" s="40"/>
      <c r="J15" s="49"/>
      <c r="K15" s="49"/>
    </row>
    <row r="16" spans="1:11" ht="15" customHeight="1">
      <c r="A16" s="81" t="s">
        <v>129</v>
      </c>
      <c r="B16" s="80" t="s">
        <v>128</v>
      </c>
      <c r="C16" s="40" t="s">
        <v>63</v>
      </c>
      <c r="D16" s="49"/>
      <c r="G16" s="47"/>
      <c r="H16" s="41"/>
      <c r="I16" s="40"/>
      <c r="J16" s="49"/>
      <c r="K16" s="49"/>
    </row>
    <row r="17" spans="1:11" ht="15" customHeight="1">
      <c r="A17" s="81" t="s">
        <v>166</v>
      </c>
      <c r="B17" s="80" t="s">
        <v>167</v>
      </c>
      <c r="C17" s="40" t="s">
        <v>63</v>
      </c>
      <c r="D17" s="49"/>
      <c r="G17" s="47"/>
      <c r="H17" s="41"/>
      <c r="I17" s="40"/>
      <c r="J17" s="49"/>
      <c r="K17" s="49"/>
    </row>
    <row r="18" spans="1:11" ht="15" customHeight="1">
      <c r="A18" s="81" t="s">
        <v>132</v>
      </c>
      <c r="B18" s="80" t="s">
        <v>133</v>
      </c>
      <c r="C18" s="40" t="s">
        <v>63</v>
      </c>
      <c r="D18" s="49"/>
      <c r="F18" s="47"/>
      <c r="G18" s="47"/>
      <c r="H18" s="41"/>
      <c r="I18" s="40"/>
      <c r="J18" s="49"/>
      <c r="K18" s="49"/>
    </row>
    <row r="19" spans="1:11" ht="15" customHeight="1">
      <c r="A19" s="81" t="s">
        <v>134</v>
      </c>
      <c r="B19" s="80" t="s">
        <v>135</v>
      </c>
      <c r="C19" s="40" t="s">
        <v>63</v>
      </c>
      <c r="D19" s="49"/>
      <c r="E19" s="49"/>
      <c r="F19" s="47"/>
      <c r="G19" s="47"/>
      <c r="H19" s="41"/>
      <c r="I19" s="40"/>
      <c r="J19" s="49"/>
      <c r="K19" s="49"/>
    </row>
    <row r="20" spans="1:11" ht="15" customHeight="1">
      <c r="A20" s="81" t="s">
        <v>136</v>
      </c>
      <c r="B20" s="80" t="s">
        <v>137</v>
      </c>
      <c r="C20" s="40" t="s">
        <v>63</v>
      </c>
      <c r="D20" s="59"/>
      <c r="E20" s="49"/>
      <c r="F20" s="58"/>
      <c r="G20" s="47"/>
      <c r="H20" s="41"/>
      <c r="I20" s="40"/>
      <c r="J20" s="59"/>
      <c r="K20" s="59"/>
    </row>
    <row r="21" spans="1:11" ht="15" customHeight="1">
      <c r="A21" s="81" t="s">
        <v>138</v>
      </c>
      <c r="B21" s="80" t="s">
        <v>139</v>
      </c>
      <c r="C21" s="40" t="s">
        <v>63</v>
      </c>
      <c r="D21" s="49"/>
      <c r="E21" s="49"/>
      <c r="F21" s="58"/>
      <c r="G21" s="47"/>
      <c r="H21" s="41"/>
      <c r="I21" s="40"/>
      <c r="J21" s="49"/>
      <c r="K21" s="49"/>
    </row>
    <row r="22" spans="1:11" ht="15" customHeight="1">
      <c r="A22" s="81" t="s">
        <v>140</v>
      </c>
      <c r="B22" s="80" t="s">
        <v>141</v>
      </c>
      <c r="C22" s="40" t="s">
        <v>63</v>
      </c>
      <c r="D22" s="49"/>
      <c r="E22" s="49"/>
      <c r="F22" s="60"/>
      <c r="G22" s="47"/>
      <c r="H22" s="41"/>
      <c r="I22" s="40"/>
      <c r="J22" s="49"/>
      <c r="K22" s="49"/>
    </row>
    <row r="23" spans="1:11" ht="15" customHeight="1">
      <c r="A23" s="81" t="s">
        <v>142</v>
      </c>
      <c r="B23" s="80" t="s">
        <v>143</v>
      </c>
      <c r="C23" s="40" t="s">
        <v>63</v>
      </c>
      <c r="D23" s="49"/>
      <c r="E23" s="49"/>
      <c r="F23" s="60"/>
      <c r="G23" s="47"/>
      <c r="H23" s="41"/>
      <c r="I23" s="40"/>
      <c r="J23" s="49"/>
      <c r="K23" s="49"/>
    </row>
    <row r="24" spans="1:11" ht="15" customHeight="1">
      <c r="A24" s="81" t="s">
        <v>144</v>
      </c>
      <c r="B24" s="80" t="s">
        <v>145</v>
      </c>
      <c r="C24" s="40" t="s">
        <v>63</v>
      </c>
      <c r="D24" s="49"/>
      <c r="E24" s="49"/>
      <c r="F24" s="40" t="s">
        <v>101</v>
      </c>
      <c r="G24" s="47"/>
      <c r="H24" s="41"/>
      <c r="I24" s="40"/>
      <c r="J24" s="49"/>
      <c r="K24" s="49"/>
    </row>
    <row r="25" spans="1:11" ht="15" customHeight="1">
      <c r="A25" s="81" t="s">
        <v>146</v>
      </c>
      <c r="B25" s="80" t="s">
        <v>147</v>
      </c>
      <c r="C25" s="40" t="s">
        <v>63</v>
      </c>
      <c r="D25" s="49"/>
      <c r="E25" s="49"/>
      <c r="F25" s="40" t="s">
        <v>102</v>
      </c>
      <c r="G25" s="47"/>
      <c r="H25" s="41"/>
      <c r="I25" s="40"/>
      <c r="J25" s="49"/>
      <c r="K25" s="49"/>
    </row>
    <row r="26" spans="1:11" ht="15" customHeight="1">
      <c r="A26" s="82" t="s">
        <v>148</v>
      </c>
      <c r="B26" s="80" t="s">
        <v>149</v>
      </c>
      <c r="C26" s="40" t="s">
        <v>63</v>
      </c>
      <c r="E26" s="49"/>
      <c r="F26" s="49"/>
      <c r="G26" s="49"/>
    </row>
    <row r="27" spans="1:11" ht="15" customHeight="1">
      <c r="A27" s="82" t="s">
        <v>150</v>
      </c>
      <c r="B27" s="80" t="s">
        <v>151</v>
      </c>
      <c r="C27" s="40" t="s">
        <v>63</v>
      </c>
      <c r="E27" s="49"/>
      <c r="F27" s="51"/>
      <c r="G27" s="49"/>
    </row>
    <row r="28" spans="1:11" ht="15" customHeight="1">
      <c r="A28" s="82" t="s">
        <v>152</v>
      </c>
      <c r="B28" s="80" t="s">
        <v>154</v>
      </c>
      <c r="C28" s="40" t="s">
        <v>63</v>
      </c>
      <c r="E28" s="49"/>
      <c r="F28" s="51"/>
      <c r="G28" s="49"/>
    </row>
    <row r="29" spans="1:11" ht="15" customHeight="1">
      <c r="A29" s="82" t="s">
        <v>153</v>
      </c>
      <c r="B29" s="80" t="s">
        <v>155</v>
      </c>
      <c r="C29" s="40" t="s">
        <v>63</v>
      </c>
      <c r="E29" s="49"/>
      <c r="F29" s="52"/>
      <c r="G29" s="49"/>
    </row>
    <row r="30" spans="1:11" ht="15" customHeight="1">
      <c r="A30" s="82" t="s">
        <v>156</v>
      </c>
      <c r="B30" s="80" t="s">
        <v>161</v>
      </c>
      <c r="C30" s="40" t="s">
        <v>63</v>
      </c>
      <c r="E30" s="49"/>
      <c r="F30" s="51"/>
      <c r="G30" s="49"/>
    </row>
    <row r="31" spans="1:11" ht="15" customHeight="1">
      <c r="A31" s="82" t="s">
        <v>157</v>
      </c>
      <c r="B31" s="80" t="s">
        <v>162</v>
      </c>
      <c r="C31" s="40" t="s">
        <v>63</v>
      </c>
      <c r="E31" s="49"/>
      <c r="F31" s="51"/>
      <c r="G31" s="49"/>
    </row>
    <row r="32" spans="1:11" ht="15" customHeight="1">
      <c r="A32" s="82" t="s">
        <v>158</v>
      </c>
      <c r="B32" s="80" t="s">
        <v>163</v>
      </c>
      <c r="C32" s="40" t="s">
        <v>63</v>
      </c>
      <c r="E32" s="49"/>
      <c r="F32" s="49"/>
      <c r="G32" s="49"/>
    </row>
    <row r="33" spans="1:7" ht="15" customHeight="1">
      <c r="A33" s="82" t="s">
        <v>159</v>
      </c>
      <c r="B33" s="80" t="s">
        <v>164</v>
      </c>
      <c r="C33" s="40" t="s">
        <v>63</v>
      </c>
      <c r="E33" s="49"/>
      <c r="F33" s="49"/>
      <c r="G33" s="49"/>
    </row>
    <row r="34" spans="1:7" ht="15" customHeight="1">
      <c r="A34" s="82" t="s">
        <v>160</v>
      </c>
      <c r="B34" s="80" t="s">
        <v>165</v>
      </c>
      <c r="C34" s="40" t="s">
        <v>63</v>
      </c>
      <c r="E34" s="49"/>
      <c r="F34" s="49"/>
      <c r="G34" s="49"/>
    </row>
    <row r="35" spans="1:7" ht="15" customHeight="1">
      <c r="A35" s="82" t="s">
        <v>168</v>
      </c>
      <c r="B35" s="80" t="s">
        <v>170</v>
      </c>
      <c r="C35" s="40" t="s">
        <v>63</v>
      </c>
      <c r="E35" s="49"/>
      <c r="F35" s="49"/>
      <c r="G35" s="49"/>
    </row>
    <row r="36" spans="1:7" ht="15" customHeight="1">
      <c r="A36" s="82" t="s">
        <v>169</v>
      </c>
      <c r="B36" s="80" t="s">
        <v>171</v>
      </c>
      <c r="C36" s="41" t="s">
        <v>63</v>
      </c>
      <c r="E36" s="49"/>
      <c r="F36" s="50"/>
      <c r="G36" s="49"/>
    </row>
    <row r="37" spans="1:7" ht="15" customHeight="1">
      <c r="A37" s="81"/>
      <c r="B37" s="81"/>
      <c r="C37" s="41"/>
      <c r="E37" s="49"/>
      <c r="F37" s="49"/>
      <c r="G37" s="49"/>
    </row>
    <row r="38" spans="1:7" ht="15" customHeight="1">
      <c r="A38" s="81"/>
      <c r="B38" s="81"/>
      <c r="C38" s="41"/>
      <c r="E38" s="49"/>
      <c r="F38" s="49"/>
      <c r="G38" s="49"/>
    </row>
    <row r="39" spans="1:7" ht="15" customHeight="1">
      <c r="A39" s="81"/>
      <c r="B39" s="81"/>
      <c r="C39" s="41"/>
      <c r="E39" s="49"/>
      <c r="F39" s="49"/>
      <c r="G39" s="49"/>
    </row>
    <row r="40" spans="1:7" ht="15" customHeight="1">
      <c r="A40" s="81"/>
      <c r="B40" s="81"/>
      <c r="C40" s="41"/>
    </row>
    <row r="41" spans="1:7" ht="15" customHeight="1">
      <c r="A41" s="81"/>
      <c r="B41" s="81"/>
      <c r="C41" s="41"/>
    </row>
    <row r="42" spans="1:7" ht="15" customHeight="1">
      <c r="A42" s="81"/>
      <c r="B42" s="81"/>
      <c r="C42" s="41"/>
    </row>
    <row r="43" spans="1:7" ht="15" customHeight="1">
      <c r="A43" s="81"/>
      <c r="B43" s="81"/>
      <c r="C43" s="41"/>
    </row>
    <row r="44" spans="1:7" ht="15" customHeight="1">
      <c r="A44" s="81"/>
      <c r="B44" s="81"/>
      <c r="C44" s="41"/>
    </row>
    <row r="45" spans="1:7" ht="15" customHeight="1">
      <c r="A45" s="81"/>
      <c r="B45" s="81"/>
      <c r="C45" s="41"/>
    </row>
    <row r="46" spans="1:7" ht="15" customHeight="1">
      <c r="A46" s="81"/>
      <c r="B46" s="81"/>
      <c r="C46" s="41"/>
    </row>
    <row r="47" spans="1:7" ht="15" customHeight="1">
      <c r="A47" s="81"/>
      <c r="B47" s="81"/>
      <c r="C47" s="41"/>
    </row>
    <row r="48" spans="1:7" ht="15" customHeight="1">
      <c r="A48" s="81"/>
      <c r="B48" s="81"/>
      <c r="C48" s="41"/>
    </row>
    <row r="49" spans="1:3" ht="15" customHeight="1">
      <c r="A49" s="81"/>
      <c r="B49" s="81"/>
      <c r="C49" s="41"/>
    </row>
    <row r="50" spans="1:3" ht="15" customHeight="1">
      <c r="A50" s="81"/>
      <c r="B50" s="81"/>
      <c r="C50" s="41"/>
    </row>
    <row r="51" spans="1:3" ht="15" customHeight="1">
      <c r="A51" s="81"/>
      <c r="B51" s="81"/>
      <c r="C51" s="41"/>
    </row>
    <row r="52" spans="1:3" ht="15" customHeight="1">
      <c r="A52" s="81"/>
      <c r="B52" s="81"/>
      <c r="C52" s="41"/>
    </row>
    <row r="53" spans="1:3" ht="15" customHeight="1">
      <c r="A53" s="81"/>
      <c r="B53" s="81"/>
      <c r="C53" s="41"/>
    </row>
    <row r="54" spans="1:3" ht="15" customHeight="1">
      <c r="A54" s="81"/>
      <c r="B54" s="81"/>
      <c r="C54" s="41"/>
    </row>
    <row r="55" spans="1:3" ht="15" customHeight="1">
      <c r="A55" s="81"/>
      <c r="B55" s="81"/>
      <c r="C55" s="41"/>
    </row>
    <row r="56" spans="1:3" ht="15" customHeight="1">
      <c r="A56" s="81"/>
      <c r="B56" s="81"/>
      <c r="C56" s="41"/>
    </row>
    <row r="57" spans="1:3" ht="15" customHeight="1">
      <c r="A57" s="81"/>
      <c r="B57" s="81"/>
      <c r="C57" s="41"/>
    </row>
    <row r="58" spans="1:3" ht="15" customHeight="1">
      <c r="A58" s="81"/>
      <c r="B58" s="81"/>
      <c r="C58" s="41"/>
    </row>
    <row r="59" spans="1:3" ht="15" customHeight="1">
      <c r="A59" s="81"/>
      <c r="B59" s="81"/>
      <c r="C59" s="41"/>
    </row>
    <row r="60" spans="1:3" ht="15" customHeight="1">
      <c r="A60" s="81"/>
      <c r="B60" s="81"/>
      <c r="C60" s="41"/>
    </row>
    <row r="61" spans="1:3" ht="15" customHeight="1">
      <c r="A61" s="81"/>
      <c r="B61" s="81"/>
      <c r="C61" s="41"/>
    </row>
    <row r="62" spans="1:3" ht="15" customHeight="1">
      <c r="A62" s="81"/>
      <c r="B62" s="81"/>
      <c r="C62" s="41"/>
    </row>
    <row r="63" spans="1:3" ht="15" customHeight="1">
      <c r="A63" s="81"/>
      <c r="B63" s="81"/>
      <c r="C63" s="41"/>
    </row>
    <row r="64" spans="1:3" ht="15" customHeight="1">
      <c r="A64" s="81"/>
      <c r="B64" s="81"/>
      <c r="C64" s="41"/>
    </row>
    <row r="65" spans="1:3" ht="15" customHeight="1">
      <c r="A65" s="81"/>
      <c r="B65" s="81"/>
      <c r="C65" s="41"/>
    </row>
    <row r="66" spans="1:3" ht="15" customHeight="1">
      <c r="A66" s="81"/>
      <c r="B66" s="81"/>
      <c r="C66" s="41"/>
    </row>
    <row r="67" spans="1:3" ht="15" customHeight="1">
      <c r="A67" s="81"/>
      <c r="B67" s="81"/>
      <c r="C67" s="41"/>
    </row>
    <row r="68" spans="1:3" ht="15" customHeight="1">
      <c r="A68" s="81"/>
      <c r="B68" s="81"/>
      <c r="C68" s="41"/>
    </row>
    <row r="69" spans="1:3" ht="15" customHeight="1">
      <c r="A69" s="81"/>
      <c r="B69" s="81"/>
    </row>
    <row r="70" spans="1:3" ht="15" customHeight="1">
      <c r="A70" s="81"/>
      <c r="B70" s="81"/>
    </row>
    <row r="71" spans="1:3" ht="15" customHeight="1">
      <c r="A71" s="81"/>
      <c r="B71" s="81"/>
    </row>
    <row r="72" spans="1:3" ht="15" customHeight="1">
      <c r="A72" s="81"/>
      <c r="B72" s="81"/>
    </row>
    <row r="73" spans="1:3" ht="15" customHeight="1">
      <c r="A73" s="81"/>
      <c r="B73" s="81"/>
    </row>
    <row r="74" spans="1:3" ht="15" customHeight="1">
      <c r="A74" s="81"/>
      <c r="B74" s="81"/>
    </row>
    <row r="185" spans="3:3">
      <c r="C185" s="40" t="s">
        <v>29</v>
      </c>
    </row>
  </sheetData>
  <sheetProtection insertRows="0" deleteRows="0" selectLockedCells="1"/>
  <conditionalFormatting sqref="G26:G38">
    <cfRule type="containsText" dxfId="19" priority="24" operator="containsText" text="New Tag Required">
      <formula>NOT(ISERROR(SEARCH("New Tag Required",G26)))</formula>
    </cfRule>
  </conditionalFormatting>
  <conditionalFormatting sqref="D35:D84">
    <cfRule type="containsText" dxfId="18" priority="23" operator="containsText" text="Yes">
      <formula>NOT(ISERROR(SEARCH("Yes",D35)))</formula>
    </cfRule>
  </conditionalFormatting>
  <conditionalFormatting sqref="H26:H84 H185:H406">
    <cfRule type="containsText" dxfId="17" priority="22" operator="containsText" text="New Sign Required">
      <formula>NOT(ISERROR(SEARCH("New Sign Required",H26)))</formula>
    </cfRule>
  </conditionalFormatting>
  <conditionalFormatting sqref="G26:G84">
    <cfRule type="containsText" dxfId="16" priority="21" operator="containsText" text="Action Required">
      <formula>NOT(ISERROR(SEARCH("Action Required",G26)))</formula>
    </cfRule>
  </conditionalFormatting>
  <conditionalFormatting sqref="H26:H84">
    <cfRule type="containsText" dxfId="15" priority="20" operator="containsText" text="Action Required">
      <formula>NOT(ISERROR(SEARCH("Action Required",H26)))</formula>
    </cfRule>
  </conditionalFormatting>
  <conditionalFormatting sqref="D85:D184">
    <cfRule type="containsText" dxfId="14" priority="15" operator="containsText" text="Yes">
      <formula>NOT(ISERROR(SEARCH("Yes",D85)))</formula>
    </cfRule>
  </conditionalFormatting>
  <conditionalFormatting sqref="H85:H184">
    <cfRule type="containsText" dxfId="13" priority="14" operator="containsText" text="New Sign Required">
      <formula>NOT(ISERROR(SEARCH("New Sign Required",H85)))</formula>
    </cfRule>
  </conditionalFormatting>
  <conditionalFormatting sqref="G85:G184">
    <cfRule type="containsText" dxfId="12" priority="13" operator="containsText" text="Action Required">
      <formula>NOT(ISERROR(SEARCH("Action Required",G85)))</formula>
    </cfRule>
  </conditionalFormatting>
  <conditionalFormatting sqref="H85:H184">
    <cfRule type="containsText" dxfId="11" priority="12" operator="containsText" text="Action Required">
      <formula>NOT(ISERROR(SEARCH("Action Required",H85)))</formula>
    </cfRule>
  </conditionalFormatting>
  <conditionalFormatting sqref="H1:H4 H26:H1048576 G5:G10">
    <cfRule type="containsText" dxfId="10" priority="10" operator="containsText" text="Remove Old Sign">
      <formula>NOT(ISERROR(SEARCH("Remove Old Sign",G1)))</formula>
    </cfRule>
    <cfRule type="containsText" dxfId="9" priority="11" operator="containsText" text="Move Sign to New Location">
      <formula>NOT(ISERROR(SEARCH("Move Sign to New Location",G1)))</formula>
    </cfRule>
  </conditionalFormatting>
  <conditionalFormatting sqref="G26:G1048576 F5:F6 G3:G4 E1:E2">
    <cfRule type="containsText" dxfId="8" priority="9" operator="containsText" text="Remove Old Tag">
      <formula>NOT(ISERROR(SEARCH("Remove Old Tag",E1)))</formula>
    </cfRule>
  </conditionalFormatting>
  <conditionalFormatting sqref="I23:I25 I11:I17">
    <cfRule type="containsText" dxfId="7" priority="8" operator="containsText" text="Yes">
      <formula>NOT(ISERROR(SEARCH("Yes",I11)))</formula>
    </cfRule>
  </conditionalFormatting>
  <conditionalFormatting sqref="I20:I23">
    <cfRule type="containsText" dxfId="6" priority="5" operator="containsText" text="Yes">
      <formula>NOT(ISERROR(SEARCH("Yes",I20)))</formula>
    </cfRule>
  </conditionalFormatting>
  <conditionalFormatting sqref="I18">
    <cfRule type="containsText" dxfId="5" priority="7" operator="containsText" text="Yes">
      <formula>NOT(ISERROR(SEARCH("Yes",I18)))</formula>
    </cfRule>
  </conditionalFormatting>
  <conditionalFormatting sqref="I19">
    <cfRule type="containsText" dxfId="4" priority="6" operator="containsText" text="Yes">
      <formula>NOT(ISERROR(SEARCH("Yes",I19)))</formula>
    </cfRule>
  </conditionalFormatting>
  <conditionalFormatting sqref="I17">
    <cfRule type="containsText" dxfId="3" priority="4" operator="containsText" text="Yes">
      <formula>NOT(ISERROR(SEARCH("Yes",I17)))</formula>
    </cfRule>
  </conditionalFormatting>
  <conditionalFormatting sqref="I19">
    <cfRule type="containsText" dxfId="2" priority="3" operator="containsText" text="Yes">
      <formula>NOT(ISERROR(SEARCH("Yes",I19)))</formula>
    </cfRule>
  </conditionalFormatting>
  <conditionalFormatting sqref="I20">
    <cfRule type="containsText" dxfId="1" priority="2" operator="containsText" text="Yes">
      <formula>NOT(ISERROR(SEARCH("Yes",I20)))</formula>
    </cfRule>
  </conditionalFormatting>
  <conditionalFormatting sqref="I18">
    <cfRule type="containsText" dxfId="0" priority="1" operator="containsText" text="Yes">
      <formula>NOT(ISERROR(SEARCH("Yes",I18)))</formula>
    </cfRule>
  </conditionalFormatting>
  <dataValidations count="2">
    <dataValidation type="list" allowBlank="1" showInputMessage="1" showErrorMessage="1" sqref="D35:D59 I11:I25">
      <formula1>YesNo</formula1>
    </dataValidation>
    <dataValidation type="list" allowBlank="1" showInputMessage="1" showErrorMessage="1" sqref="H185:H38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C36:C184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G26:H184</xm:sqref>
        </x14:dataValidation>
        <x14:dataValidation type="list" allowBlank="1" showInputMessage="1">
          <x14:formula1>
            <xm:f>Lookup!$E$1:$E$19</xm:f>
          </x14:formula1>
          <xm:sqref>H11:H25</xm:sqref>
        </x14:dataValidation>
        <x14:dataValidation type="list" allowBlank="1" showInputMessage="1" showErrorMessage="1">
          <x14:formula1>
            <xm:f>Lookup!$G$1:$G$5</xm:f>
          </x14:formula1>
          <xm:sqref>C6:C25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>
      <c r="D6" s="8" t="s">
        <v>56</v>
      </c>
      <c r="E6" s="7" t="s">
        <v>71</v>
      </c>
    </row>
    <row r="7" spans="1:7">
      <c r="E7" s="7" t="s">
        <v>28</v>
      </c>
    </row>
    <row r="8" spans="1:7">
      <c r="E8" s="7" t="s">
        <v>66</v>
      </c>
    </row>
    <row r="9" spans="1:7">
      <c r="E9" s="7" t="s">
        <v>30</v>
      </c>
    </row>
    <row r="10" spans="1:7" s="1" customFormat="1">
      <c r="E10" s="35" t="s">
        <v>48</v>
      </c>
    </row>
    <row r="11" spans="1:7">
      <c r="E11" s="35" t="s">
        <v>32</v>
      </c>
    </row>
    <row r="12" spans="1:7">
      <c r="E12" s="35" t="s">
        <v>20</v>
      </c>
    </row>
    <row r="13" spans="1:7">
      <c r="E13" s="35" t="s">
        <v>24</v>
      </c>
    </row>
    <row r="14" spans="1:7">
      <c r="E14" s="35" t="s">
        <v>51</v>
      </c>
    </row>
    <row r="15" spans="1:7">
      <c r="E15" s="35" t="s">
        <v>49</v>
      </c>
    </row>
    <row r="16" spans="1:7">
      <c r="E16" s="35" t="s">
        <v>22</v>
      </c>
    </row>
    <row r="17" spans="1:7">
      <c r="E17" s="35" t="s">
        <v>26</v>
      </c>
    </row>
    <row r="18" spans="1:7">
      <c r="E18" s="35" t="s">
        <v>23</v>
      </c>
    </row>
    <row r="19" spans="1:7">
      <c r="E19" s="35" t="s">
        <v>25</v>
      </c>
    </row>
    <row r="20" spans="1:7">
      <c r="A20" s="34"/>
      <c r="B20" s="34"/>
      <c r="C20" s="34"/>
      <c r="D20" s="34"/>
      <c r="E20" s="7"/>
      <c r="F20" s="34"/>
      <c r="G20" s="34"/>
    </row>
    <row r="21" spans="1:7">
      <c r="A21" s="34"/>
      <c r="B21" s="34"/>
      <c r="C21" s="34"/>
      <c r="D21" s="34"/>
      <c r="F21" s="34"/>
      <c r="G21" s="34"/>
    </row>
    <row r="22" spans="1:7">
      <c r="A22" s="34"/>
      <c r="B22" s="34"/>
      <c r="C22" s="34"/>
      <c r="D22" s="34"/>
      <c r="F22" s="34"/>
      <c r="G22" s="34"/>
    </row>
    <row r="23" spans="1:7">
      <c r="A23" s="34"/>
      <c r="B23" s="34"/>
      <c r="C23" s="34"/>
      <c r="D23" s="34"/>
      <c r="F23" s="34"/>
      <c r="G23" s="34"/>
    </row>
    <row r="24" spans="1:7">
      <c r="A24" s="34"/>
      <c r="B24" s="34"/>
      <c r="C24" s="34"/>
      <c r="D24" s="34"/>
      <c r="F24" s="34"/>
      <c r="G24" s="34"/>
    </row>
    <row r="25" spans="1:7">
      <c r="A25" s="34"/>
      <c r="B25" s="34"/>
      <c r="C25" s="34"/>
      <c r="D25" s="34"/>
      <c r="F25" s="34"/>
      <c r="G25" s="34"/>
    </row>
    <row r="26" spans="1:7">
      <c r="A26" s="34"/>
      <c r="B26" s="34"/>
      <c r="C26" s="34"/>
      <c r="D26" s="34"/>
      <c r="F26" s="34"/>
      <c r="G26" s="34"/>
    </row>
    <row r="27" spans="1:7">
      <c r="A27" s="34"/>
      <c r="B27" s="34"/>
      <c r="C27" s="34"/>
      <c r="D27" s="34"/>
      <c r="F27" s="34"/>
      <c r="G27" s="34"/>
    </row>
    <row r="28" spans="1:7">
      <c r="A28" s="34"/>
      <c r="B28" s="34"/>
      <c r="C28" s="34"/>
      <c r="D28" s="34"/>
      <c r="F28" s="34"/>
      <c r="G28" s="34"/>
    </row>
    <row r="29" spans="1:7">
      <c r="A29" s="34"/>
      <c r="B29" s="34"/>
      <c r="C29" s="34"/>
      <c r="D29" s="34"/>
      <c r="F29" s="34"/>
      <c r="G29" s="34"/>
    </row>
    <row r="30" spans="1:7">
      <c r="A30" s="34"/>
      <c r="B30" s="34"/>
      <c r="C30" s="34"/>
      <c r="D30" s="34"/>
      <c r="F30" s="34"/>
      <c r="G30" s="34"/>
    </row>
    <row r="31" spans="1:7">
      <c r="A31" s="34"/>
      <c r="B31" s="34"/>
      <c r="C31" s="34"/>
      <c r="D31" s="34"/>
      <c r="F31" s="34"/>
      <c r="G31" s="34"/>
    </row>
    <row r="32" spans="1:7">
      <c r="A32" s="34"/>
      <c r="B32" s="34"/>
      <c r="C32" s="34"/>
      <c r="D32" s="34"/>
      <c r="F32" s="34"/>
      <c r="G32" s="34"/>
    </row>
    <row r="33" spans="1:7">
      <c r="A33" s="34"/>
      <c r="B33" s="34"/>
      <c r="C33" s="34"/>
      <c r="D33" s="34"/>
      <c r="F33" s="34"/>
      <c r="G33" s="34"/>
    </row>
    <row r="34" spans="1:7">
      <c r="A34" s="34"/>
      <c r="B34" s="34"/>
      <c r="C34" s="34"/>
      <c r="D34" s="34"/>
      <c r="F34" s="34"/>
      <c r="G34" s="34"/>
    </row>
    <row r="35" spans="1:7">
      <c r="A35" s="34"/>
      <c r="B35" s="34"/>
      <c r="C35" s="34"/>
      <c r="D35" s="34"/>
      <c r="F35" s="34"/>
      <c r="G35" s="34"/>
    </row>
    <row r="36" spans="1:7">
      <c r="A36" s="34"/>
      <c r="B36" s="34"/>
      <c r="C36" s="34"/>
      <c r="D36" s="34"/>
      <c r="F36" s="34"/>
      <c r="G36" s="34"/>
    </row>
    <row r="37" spans="1:7">
      <c r="A37" s="34"/>
      <c r="B37" s="34"/>
      <c r="C37" s="34"/>
      <c r="D37" s="34"/>
      <c r="F37" s="34"/>
      <c r="G37" s="34"/>
    </row>
    <row r="38" spans="1:7">
      <c r="A38" s="34"/>
      <c r="B38" s="34"/>
      <c r="C38" s="34"/>
      <c r="D38" s="34"/>
      <c r="F38" s="34"/>
      <c r="G38" s="34"/>
    </row>
    <row r="39" spans="1:7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>
      <c r="A1" s="4" t="s">
        <v>7</v>
      </c>
      <c r="B1" s="5" t="s">
        <v>0</v>
      </c>
      <c r="H1" s="6"/>
      <c r="J1" s="6"/>
    </row>
    <row r="2" spans="1:10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2018-08-07T17:14:07Z</dcterms:modified>
</cp:coreProperties>
</file>