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E2" i="4" l="1"/>
  <c r="E1" i="4"/>
  <c r="B1" i="4"/>
  <c r="B2" i="4" l="1"/>
  <c r="M7" i="1" l="1"/>
  <c r="M9" i="1"/>
  <c r="M6" i="1"/>
  <c r="M10" i="1"/>
  <c r="M11" i="1"/>
  <c r="M12" i="1"/>
  <c r="M13" i="1"/>
  <c r="M14" i="1"/>
  <c r="M15" i="1"/>
  <c r="M16" i="1"/>
  <c r="M17" i="1"/>
  <c r="M18" i="1"/>
  <c r="M19" i="1"/>
  <c r="M20" i="1"/>
  <c r="M8" i="1"/>
  <c r="J7" i="1"/>
  <c r="J9" i="1"/>
  <c r="J6" i="1"/>
  <c r="J10" i="1"/>
  <c r="J11" i="1"/>
  <c r="J12" i="1"/>
  <c r="J13" i="1"/>
  <c r="J14" i="1"/>
  <c r="J15" i="1"/>
  <c r="J16" i="1"/>
  <c r="J17" i="1"/>
  <c r="J18" i="1"/>
  <c r="J19" i="1"/>
  <c r="J20" i="1"/>
  <c r="H23" i="1" l="1"/>
  <c r="G23" i="1"/>
  <c r="M23" i="1" l="1"/>
  <c r="K2" i="1" s="1"/>
  <c r="J2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<sst xmlns="http://schemas.openxmlformats.org/spreadsheetml/2006/main" count="128" uniqueCount="90">
  <si>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</si>
  <si>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</si>
  <si>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</si>
  <si>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</si>
  <si>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</si>
  <si>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</si>
  <si>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</si>
  <si>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</si>
  <si>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</si>
  <si>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</si>
  <si>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</si>
  <si>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</si>
  <si>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</si>
  <si>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</si>
  <si>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</si>
  <si>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</si>
  <si>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</si>
  <si>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</si>
  <si>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</si>
  <si>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</si>
  <si>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</si>
  <si>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</si>
  <si>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</si>
  <si>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</si>
  <si>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</si>
  <si>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</si>
  <si>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</si>
  <si>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</si>
  <si>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</si>
  <si>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</si>
  <si>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</si>
  <si>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</si>
  <si>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</si>
  <si>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</si>
  <si>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</si>
  <si>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</si>
  <si>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</si>
  <si>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</si>
  <si>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</si>
  <si>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</si>
  <si>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</si>
  <si>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</si>
  <si>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</si>
  <si>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</si>
  <si>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</si>
  <si>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</si>
  <si>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</si>
  <si>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</si>
  <si>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</si>
  <si>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</si>
  <si>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</si>
  <si>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</si>
  <si>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</si>
  <si>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</si>
  <si>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</si>
  <si>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</si>
  <si>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</si>
  <si>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</si>
  <si>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</si>
  <si>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</si>
  <si>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</si>
  <si>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</si>
  <si>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</si>
  <si>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</si>
  <si>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</si>
  <si>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</si>
  <si>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</si>
  <si>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</si>
  <si>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</si>
  <si>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</si>
  <si>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</si>
  <si>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</si>
  <si>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</si>
  <si>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0297</t>
  </si>
  <si>
    <t>D0111B</t>
  </si>
  <si>
    <t>D0111A</t>
  </si>
  <si>
    <t>D0111C</t>
  </si>
  <si>
    <t>D0111</t>
  </si>
  <si>
    <t>01</t>
  </si>
  <si>
    <t>-</t>
  </si>
  <si>
    <t>or move sign to new location</t>
  </si>
  <si>
    <t>LX-0297-01-D0111</t>
  </si>
  <si>
    <t>DENTAL - Room D0111</t>
  </si>
  <si>
    <t>LX-0297-01-D0111A</t>
  </si>
  <si>
    <t>DENTAL - Room D0111A</t>
  </si>
  <si>
    <t>LX-0297-01-D0111B</t>
  </si>
  <si>
    <t>DENTAL - Room D0111B</t>
  </si>
  <si>
    <t>LX-0297-01-D0111C</t>
  </si>
  <si>
    <t>DENTAL - Room D0111C</t>
  </si>
  <si>
    <t>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</si>
</sst>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 t="str">
            <v>0709</v>
          </cell>
          <cell r="B362">
            <v>709</v>
          </cell>
          <cell r="C362" t="str">
            <v>401 S Limestone</v>
          </cell>
          <cell r="D362" t="str">
            <v>401 S Limestone</v>
          </cell>
        </row>
        <row r="363">
          <cell r="A363" t="str">
            <v>0710</v>
          </cell>
          <cell r="B363">
            <v>710</v>
          </cell>
          <cell r="C363" t="str">
            <v>130 Winslow St</v>
          </cell>
          <cell r="D363" t="str">
            <v>130 Winslow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H2" sqref="H2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3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73</v>
      </c>
      <c r="C1" s="76"/>
      <c r="F1" s="67" t="s">
        <v>10</v>
      </c>
      <c r="G1" s="18">
        <v>43160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Dental Science Building</v>
      </c>
      <c r="C2" s="77"/>
      <c r="F2" s="68" t="s">
        <v>12</v>
      </c>
      <c r="G2" s="22" t="s">
        <v>69</v>
      </c>
      <c r="H2" s="16" t="s">
        <v>89</v>
      </c>
      <c r="J2" s="15">
        <f>G23-J23</f>
        <v>3</v>
      </c>
      <c r="K2" s="15">
        <f>H23-M23</f>
        <v>3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" customHeight="1" thickTop="1" x14ac:dyDescent="0.25">
      <c r="A6" s="61" t="s">
        <v>77</v>
      </c>
      <c r="B6" s="48" t="s">
        <v>78</v>
      </c>
      <c r="C6" s="42" t="s">
        <v>22</v>
      </c>
      <c r="D6" s="41" t="s">
        <v>5</v>
      </c>
      <c r="E6" s="62">
        <v>108</v>
      </c>
      <c r="F6" s="62">
        <v>91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61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15" customHeight="1" x14ac:dyDescent="0.25">
      <c r="A7" s="48" t="s">
        <v>75</v>
      </c>
      <c r="B7" s="48" t="s">
        <v>78</v>
      </c>
      <c r="C7" s="42" t="s">
        <v>28</v>
      </c>
      <c r="D7" s="41" t="s">
        <v>5</v>
      </c>
      <c r="E7" s="50">
        <v>156</v>
      </c>
      <c r="F7" s="50">
        <v>102</v>
      </c>
      <c r="G7" s="50" t="s">
        <v>3</v>
      </c>
      <c r="H7" s="41" t="s">
        <v>18</v>
      </c>
      <c r="I7" s="42" t="s">
        <v>80</v>
      </c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 t="s">
        <v>74</v>
      </c>
      <c r="B8" s="48" t="s">
        <v>78</v>
      </c>
      <c r="C8" s="42" t="s">
        <v>28</v>
      </c>
      <c r="D8" s="41" t="s">
        <v>5</v>
      </c>
      <c r="E8" s="50">
        <v>59</v>
      </c>
      <c r="F8" s="50">
        <v>108</v>
      </c>
      <c r="G8" s="50" t="s">
        <v>3</v>
      </c>
      <c r="H8" s="41" t="s">
        <v>18</v>
      </c>
      <c r="I8" s="42" t="s">
        <v>80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ht="15" customHeight="1" x14ac:dyDescent="0.25">
      <c r="A9" s="48" t="s">
        <v>76</v>
      </c>
      <c r="B9" s="48" t="s">
        <v>78</v>
      </c>
      <c r="C9" s="42" t="s">
        <v>24</v>
      </c>
      <c r="D9" s="41" t="s">
        <v>5</v>
      </c>
      <c r="E9" s="50" t="s">
        <v>79</v>
      </c>
      <c r="F9" s="50">
        <v>18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48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3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s="41" customFormat="1" x14ac:dyDescent="0.25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M16" s="59" t="str">
        <f>IF(H16="No Change","N/A",IF(H16="New Tag Required",Lookup!F:F,IF(H16="Remove Old Sign",Lookup!F:F,IF(H16="N/A","N/A",""))))</f>
        <v/>
      </c>
      <c r="N16" s="64"/>
    </row>
    <row r="17" spans="1:14" s="41" customFormat="1" x14ac:dyDescent="0.25">
      <c r="A17" s="49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M17" s="59" t="str">
        <f>IF(H17="No Change","N/A",IF(H17="New Tag Required",Lookup!F:F,IF(H17="Remove Old Sign",Lookup!F:F,IF(H17="N/A","N/A",""))))</f>
        <v/>
      </c>
      <c r="N17" s="64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25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ht="15.75" thickBot="1" x14ac:dyDescent="0.3">
      <c r="A21" s="56"/>
      <c r="C21" s="11"/>
      <c r="E21" s="30"/>
      <c r="F21" s="30"/>
      <c r="G21" s="30"/>
      <c r="K21" s="32"/>
      <c r="N21" s="32"/>
    </row>
    <row r="22" spans="1:14" ht="45" x14ac:dyDescent="0.25">
      <c r="A22" s="56"/>
      <c r="C22" s="11"/>
      <c r="E22" s="30"/>
      <c r="F22" s="30"/>
      <c r="G22" s="73" t="s">
        <v>45</v>
      </c>
      <c r="H22" s="74" t="s">
        <v>46</v>
      </c>
      <c r="J22" s="75" t="s">
        <v>40</v>
      </c>
      <c r="K22" s="10"/>
      <c r="L22" s="10"/>
      <c r="M22" s="75" t="s">
        <v>41</v>
      </c>
    </row>
    <row r="23" spans="1:14" ht="15.75" thickBot="1" x14ac:dyDescent="0.3">
      <c r="A23" s="56"/>
      <c r="C23" s="11"/>
      <c r="E23" s="30"/>
      <c r="F23" s="30"/>
      <c r="G23" s="14">
        <f>COUNTIF(G6:G22,"New Tag Required")</f>
        <v>3</v>
      </c>
      <c r="H23" s="13">
        <f>COUNTIF(H6:H22,"New Sign Required")</f>
        <v>3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7"/>
      <c r="C31" s="11"/>
      <c r="E31" s="30"/>
      <c r="F31" s="33"/>
      <c r="G31" s="30"/>
    </row>
    <row r="32" spans="1:14" x14ac:dyDescent="0.25">
      <c r="A32" s="57"/>
      <c r="C32" s="11"/>
      <c r="E32" s="30"/>
      <c r="F32" s="33"/>
      <c r="G32" s="30"/>
    </row>
    <row r="33" spans="1:7" x14ac:dyDescent="0.25">
      <c r="A33" s="57"/>
      <c r="C33" s="11"/>
      <c r="E33" s="30"/>
      <c r="F33" s="34"/>
      <c r="G33" s="30"/>
    </row>
    <row r="34" spans="1:7" x14ac:dyDescent="0.25">
      <c r="A34" s="56"/>
      <c r="C34" s="11"/>
      <c r="E34" s="30"/>
      <c r="F34" s="33"/>
      <c r="G34" s="30"/>
    </row>
    <row r="35" spans="1:7" x14ac:dyDescent="0.25">
      <c r="A35" s="56"/>
      <c r="C35" s="11"/>
      <c r="E35" s="30"/>
      <c r="F35" s="33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1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6"/>
      <c r="C43" s="11"/>
      <c r="E43" s="30"/>
      <c r="F43" s="30"/>
      <c r="G43" s="30"/>
    </row>
    <row r="44" spans="1:7" x14ac:dyDescent="0.25">
      <c r="A44" s="56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8:G42 G7:G21">
    <cfRule type="containsText" dxfId="43" priority="130" operator="containsText" text="New Tag Required">
      <formula>NOT(ISERROR(SEARCH("New Tag Required",G7)))</formula>
    </cfRule>
  </conditionalFormatting>
  <conditionalFormatting sqref="D8:D9 D12:D88">
    <cfRule type="containsText" dxfId="42" priority="129" operator="containsText" text="Yes">
      <formula>NOT(ISERROR(SEARCH("Yes",D8)))</formula>
    </cfRule>
  </conditionalFormatting>
  <conditionalFormatting sqref="H28:H88 H189:H410 H7:H21">
    <cfRule type="containsText" dxfId="41" priority="117" operator="containsText" text="New Sign Required">
      <formula>NOT(ISERROR(SEARCH("New Sign Required",H7)))</formula>
    </cfRule>
  </conditionalFormatting>
  <conditionalFormatting sqref="G28:G88 G7:H21">
    <cfRule type="containsText" dxfId="40" priority="116" operator="containsText" text="Action Required">
      <formula>NOT(ISERROR(SEARCH("Action Required",G7)))</formula>
    </cfRule>
  </conditionalFormatting>
  <conditionalFormatting sqref="H28:H88">
    <cfRule type="containsText" dxfId="39" priority="115" operator="containsText" text="Action Required">
      <formula>NOT(ISERROR(SEARCH("Action Required",H28)))</formula>
    </cfRule>
  </conditionalFormatting>
  <conditionalFormatting sqref="G24:G27">
    <cfRule type="containsText" dxfId="38" priority="57" operator="containsText" text="New Tag Required">
      <formula>NOT(ISERROR(SEARCH("New Tag Required",G24)))</formula>
    </cfRule>
  </conditionalFormatting>
  <conditionalFormatting sqref="H24:H27">
    <cfRule type="containsText" dxfId="37" priority="55" operator="containsText" text="New Sign Required">
      <formula>NOT(ISERROR(SEARCH("New Sign Required",H24)))</formula>
    </cfRule>
  </conditionalFormatting>
  <conditionalFormatting sqref="G24:G27">
    <cfRule type="containsText" dxfId="36" priority="54" operator="containsText" text="Action Required">
      <formula>NOT(ISERROR(SEARCH("Action Required",G24)))</formula>
    </cfRule>
  </conditionalFormatting>
  <conditionalFormatting sqref="H24:H27">
    <cfRule type="containsText" dxfId="35" priority="53" operator="containsText" text="Action Required">
      <formula>NOT(ISERROR(SEARCH("Action Required",H24)))</formula>
    </cfRule>
  </conditionalFormatting>
  <conditionalFormatting sqref="D8:D9">
    <cfRule type="containsText" dxfId="34" priority="51" operator="containsText" text="Yes">
      <formula>NOT(ISERROR(SEARCH("Yes",D8)))</formula>
    </cfRule>
  </conditionalFormatting>
  <conditionalFormatting sqref="D89:D188">
    <cfRule type="containsText" dxfId="33" priority="49" operator="containsText" text="Yes">
      <formula>NOT(ISERROR(SEARCH("Yes",D89)))</formula>
    </cfRule>
  </conditionalFormatting>
  <conditionalFormatting sqref="H89:H188">
    <cfRule type="containsText" dxfId="32" priority="48" operator="containsText" text="New Sign Required">
      <formula>NOT(ISERROR(SEARCH("New Sign Required",H89)))</formula>
    </cfRule>
  </conditionalFormatting>
  <conditionalFormatting sqref="G89:G188">
    <cfRule type="containsText" dxfId="31" priority="47" operator="containsText" text="Action Required">
      <formula>NOT(ISERROR(SEARCH("Action Required",G89)))</formula>
    </cfRule>
  </conditionalFormatting>
  <conditionalFormatting sqref="H89:H188">
    <cfRule type="containsText" dxfId="30" priority="46" operator="containsText" text="Action Required">
      <formula>NOT(ISERROR(SEARCH("Action Required",H89)))</formula>
    </cfRule>
  </conditionalFormatting>
  <conditionalFormatting sqref="D6:D7">
    <cfRule type="containsText" dxfId="29" priority="32" operator="containsText" text="Yes">
      <formula>NOT(ISERROR(SEARCH("Yes",D6)))</formula>
    </cfRule>
  </conditionalFormatting>
  <conditionalFormatting sqref="J2:N2">
    <cfRule type="cellIs" dxfId="28" priority="23" operator="notEqual">
      <formula>0</formula>
    </cfRule>
  </conditionalFormatting>
  <conditionalFormatting sqref="J6:J20">
    <cfRule type="cellIs" dxfId="27" priority="22" operator="equal">
      <formula>0</formula>
    </cfRule>
  </conditionalFormatting>
  <conditionalFormatting sqref="M6:M20">
    <cfRule type="cellIs" dxfId="26" priority="21" operator="equal">
      <formula>0</formula>
    </cfRule>
  </conditionalFormatting>
  <conditionalFormatting sqref="M6:M20 J6:J20">
    <cfRule type="cellIs" dxfId="25" priority="18" operator="equal">
      <formula>"In Progress"</formula>
    </cfRule>
    <cfRule type="cellIs" dxfId="24" priority="19" operator="equal">
      <formula>"Log Issues"</formula>
    </cfRule>
    <cfRule type="cellIs" dxfId="23" priority="20" operator="equal">
      <formula>"N/A"</formula>
    </cfRule>
  </conditionalFormatting>
  <conditionalFormatting sqref="K12:L12 K6:K11">
    <cfRule type="expression" dxfId="22" priority="17">
      <formula>$J6="Log Issues"</formula>
    </cfRule>
  </conditionalFormatting>
  <conditionalFormatting sqref="N6:N12">
    <cfRule type="expression" dxfId="21" priority="16">
      <formula>$M6="Log Issues"</formula>
    </cfRule>
  </conditionalFormatting>
  <conditionalFormatting sqref="G6">
    <cfRule type="containsText" dxfId="20" priority="15" operator="containsText" text="New Tag Required">
      <formula>NOT(ISERROR(SEARCH("New Tag Required",G6)))</formula>
    </cfRule>
  </conditionalFormatting>
  <conditionalFormatting sqref="H6">
    <cfRule type="containsText" dxfId="19" priority="14" operator="containsText" text="New Sign Required">
      <formula>NOT(ISERROR(SEARCH("New Sign Required",H6)))</formula>
    </cfRule>
  </conditionalFormatting>
  <conditionalFormatting sqref="G6">
    <cfRule type="containsText" dxfId="18" priority="13" operator="containsText" text="Action Required">
      <formula>NOT(ISERROR(SEARCH("Action Required",G6)))</formula>
    </cfRule>
  </conditionalFormatting>
  <conditionalFormatting sqref="H6">
    <cfRule type="containsText" dxfId="17" priority="12" operator="containsText" text="Action Required">
      <formula>NOT(ISERROR(SEARCH("Action Required",H6)))</formula>
    </cfRule>
  </conditionalFormatting>
  <conditionalFormatting sqref="H1:H1048576">
    <cfRule type="containsText" dxfId="16" priority="10" operator="containsText" text="Remove Old Sign">
      <formula>NOT(ISERROR(SEARCH("Remove Old Sign",H1)))</formula>
    </cfRule>
    <cfRule type="containsText" dxfId="15" priority="11" operator="containsText" text="Move Sign to New Location">
      <formula>NOT(ISERROR(SEARCH("Move Sign to New Location",H1)))</formula>
    </cfRule>
  </conditionalFormatting>
  <conditionalFormatting sqref="G1:G1048576">
    <cfRule type="containsText" dxfId="14" priority="9" operator="containsText" text="Remove Old Tag">
      <formula>NOT(ISERROR(SEARCH("Remove Old Tag",G1)))</formula>
    </cfRule>
  </conditionalFormatting>
  <conditionalFormatting sqref="D11">
    <cfRule type="containsText" dxfId="13" priority="1" operator="containsText" text="Yes">
      <formula>NOT(ISERROR(SEARCH("Yes",D11)))</formula>
    </cfRule>
  </conditionalFormatting>
  <conditionalFormatting sqref="D10">
    <cfRule type="containsText" dxfId="12" priority="2" operator="containsText" text="Yes">
      <formula>NOT(ISERROR(SEARCH("Yes",D10)))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  <x14:dataValidation type="list" allowBlank="1" showInputMessage="1">
          <x14:formula1>
            <xm:f>Lookup!$E$1:$E$19</xm:f>
          </x14:formula1>
          <xm:sqref>C6:C188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20" sqref="D20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0297</v>
      </c>
      <c r="C1" s="39"/>
      <c r="D1" s="17" t="s">
        <v>10</v>
      </c>
      <c r="E1" s="40">
        <f>'KD Changes'!G1</f>
        <v>43160</v>
      </c>
    </row>
    <row r="2" spans="1:10" ht="15" customHeight="1" x14ac:dyDescent="0.25">
      <c r="A2" s="43" t="s">
        <v>8</v>
      </c>
      <c r="B2" s="44" t="str">
        <f>VLOOKUP(B1,[1]BuildingList!A:B,2,FALSE)</f>
        <v>Dental Science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81</v>
      </c>
      <c r="B6" s="79" t="s">
        <v>82</v>
      </c>
      <c r="C6" s="41" t="s">
        <v>64</v>
      </c>
      <c r="D6" s="62">
        <v>91</v>
      </c>
      <c r="G6" s="29"/>
      <c r="H6" s="29"/>
      <c r="I6" s="41"/>
      <c r="J6" s="41"/>
    </row>
    <row r="7" spans="1:10" x14ac:dyDescent="0.25">
      <c r="A7" s="78" t="s">
        <v>83</v>
      </c>
      <c r="B7" s="79" t="s">
        <v>84</v>
      </c>
      <c r="C7" s="41" t="s">
        <v>64</v>
      </c>
      <c r="D7" s="50">
        <v>102</v>
      </c>
      <c r="G7" s="29"/>
      <c r="H7" s="29"/>
      <c r="I7" s="41"/>
      <c r="J7" s="41"/>
    </row>
    <row r="8" spans="1:10" ht="15" customHeight="1" x14ac:dyDescent="0.25">
      <c r="A8" s="78" t="s">
        <v>85</v>
      </c>
      <c r="B8" s="79" t="s">
        <v>86</v>
      </c>
      <c r="C8" s="41" t="s">
        <v>64</v>
      </c>
      <c r="D8" s="50">
        <v>108</v>
      </c>
      <c r="G8" s="29"/>
      <c r="H8" s="29"/>
      <c r="I8" s="41"/>
      <c r="J8" s="41"/>
    </row>
    <row r="9" spans="1:10" x14ac:dyDescent="0.25">
      <c r="A9" s="78" t="s">
        <v>87</v>
      </c>
      <c r="B9" s="79" t="s">
        <v>88</v>
      </c>
      <c r="C9" s="41" t="s">
        <v>63</v>
      </c>
      <c r="D9" s="50">
        <v>18</v>
      </c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Band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0626</v>
      </c>
      <c r="B319" s="3" t="str">
        <f>VLOOKUP(A319,[3]UKBuilding_List!$A$1:$D$376,3,FALSE)</f>
        <v>1119 S. Limestone</v>
      </c>
      <c r="C319" s="1"/>
    </row>
    <row r="320" spans="1:3" x14ac:dyDescent="0.25">
      <c r="A320" s="2" t="str">
        <f>([3]UKBuilding_List!A320)</f>
        <v>0630</v>
      </c>
      <c r="B320" s="3" t="str">
        <f>VLOOKUP(A320,[3]UKBuilding_List!$A$1:$D$376,3,FALSE)</f>
        <v>Air Medical Crew Quarters</v>
      </c>
      <c r="C320" s="1"/>
    </row>
    <row r="321" spans="1:3" x14ac:dyDescent="0.25">
      <c r="A321" s="2" t="str">
        <f>([3]UKBuilding_List!A321)</f>
        <v>0633</v>
      </c>
      <c r="B321" s="3" t="str">
        <f>VLOOKUP(A321,[3]UKBuilding_List!$A$1:$D$376,3,FALSE)</f>
        <v>Davis Marksbury Building</v>
      </c>
      <c r="C321" s="1"/>
    </row>
    <row r="322" spans="1:3" x14ac:dyDescent="0.25">
      <c r="A322" s="2" t="str">
        <f>([3]UKBuilding_List!A322)</f>
        <v>0644</v>
      </c>
      <c r="B322" s="3" t="str">
        <f>VLOOKUP(A322,[3]UKBuilding_List!$A$1:$D$376,3,FALSE)</f>
        <v>Wildcat Coal Lodge</v>
      </c>
      <c r="C322" s="1"/>
    </row>
    <row r="323" spans="1:3" x14ac:dyDescent="0.25">
      <c r="A323" s="2" t="str">
        <f>([3]UKBuilding_List!A323)</f>
        <v>0651</v>
      </c>
      <c r="B323" s="3" t="str">
        <f>VLOOKUP(A323,[3]UKBuilding_List!$A$1:$D$376,3,FALSE)</f>
        <v>Mandrell Hall</v>
      </c>
      <c r="C323" s="1"/>
    </row>
    <row r="324" spans="1:3" x14ac:dyDescent="0.25">
      <c r="A324" s="2" t="str">
        <f>([3]UKBuilding_List!A324)</f>
        <v>0652</v>
      </c>
      <c r="B324" s="3" t="str">
        <f>VLOOKUP(A324,[3]UKBuilding_List!$A$1:$D$376,3,FALSE)</f>
        <v>Bosworth Hall</v>
      </c>
      <c r="C324" s="1"/>
    </row>
    <row r="325" spans="1:3" x14ac:dyDescent="0.25">
      <c r="A325" s="2" t="str">
        <f>([3]UKBuilding_List!A325)</f>
        <v>0653</v>
      </c>
      <c r="B325" s="3" t="str">
        <f>VLOOKUP(A325,[3]UKBuilding_List!$A$1:$D$376,3,FALSE)</f>
        <v>Sanders Hall</v>
      </c>
      <c r="C325" s="1"/>
    </row>
    <row r="326" spans="1:3" x14ac:dyDescent="0.25">
      <c r="A326" s="2" t="str">
        <f>([3]UKBuilding_List!A326)</f>
        <v>0654</v>
      </c>
      <c r="B326" s="3" t="str">
        <f>VLOOKUP(A326,[3]UKBuilding_List!$A$1:$D$376,3,FALSE)</f>
        <v>Building 100</v>
      </c>
      <c r="C326" s="1"/>
    </row>
    <row r="327" spans="1:3" x14ac:dyDescent="0.25">
      <c r="A327" s="2" t="str">
        <f>([3]UKBuilding_List!A327)</f>
        <v>0655</v>
      </c>
      <c r="B327" s="3" t="str">
        <f>VLOOKUP(A327,[3]UKBuilding_List!$A$1:$D$376,3,FALSE)</f>
        <v>Building 200</v>
      </c>
      <c r="C327" s="1"/>
    </row>
    <row r="328" spans="1:3" x14ac:dyDescent="0.25">
      <c r="A328" s="2" t="str">
        <f>([3]UKBuilding_List!A328)</f>
        <v>0656</v>
      </c>
      <c r="B328" s="3" t="str">
        <f>VLOOKUP(A328,[3]UKBuilding_List!$A$1:$D$376,3,FALSE)</f>
        <v>Building 300</v>
      </c>
      <c r="C328" s="1"/>
    </row>
    <row r="329" spans="1:3" x14ac:dyDescent="0.25">
      <c r="A329" s="2" t="str">
        <f>([3]UKBuilding_List!A329)</f>
        <v>0657</v>
      </c>
      <c r="B329" s="3" t="str">
        <f>VLOOKUP(A329,[3]UKBuilding_List!$A$1:$D$376,3,FALSE)</f>
        <v>Building 400</v>
      </c>
      <c r="C329" s="1"/>
    </row>
    <row r="330" spans="1:3" x14ac:dyDescent="0.25">
      <c r="A330" s="2" t="str">
        <f>([3]UKBuilding_List!A330)</f>
        <v>0658</v>
      </c>
      <c r="B330" s="3" t="str">
        <f>VLOOKUP(A330,[3]UKBuilding_List!$A$1:$D$376,3,FALSE)</f>
        <v>Maintenance Bldg.</v>
      </c>
      <c r="C330" s="1"/>
    </row>
    <row r="331" spans="1:3" x14ac:dyDescent="0.25">
      <c r="A331" s="2" t="str">
        <f>([3]UKBuilding_List!A331)</f>
        <v>0659</v>
      </c>
      <c r="B331" s="3" t="str">
        <f>VLOOKUP(A331,[3]UKBuilding_List!$A$1:$D$376,3,FALSE)</f>
        <v>Gas Building</v>
      </c>
      <c r="C331" s="1"/>
    </row>
    <row r="332" spans="1:3" x14ac:dyDescent="0.25">
      <c r="A332" s="2" t="str">
        <f>([3]UKBuilding_List!A332)</f>
        <v>0660</v>
      </c>
      <c r="B332" s="3" t="str">
        <f>VLOOKUP(A332,[3]UKBuilding_List!$A$1:$D$376,3,FALSE)</f>
        <v>Maxwelton Ct. Apts #1</v>
      </c>
      <c r="C332" s="1"/>
    </row>
    <row r="333" spans="1:3" x14ac:dyDescent="0.25">
      <c r="A333" s="2" t="str">
        <f>([3]UKBuilding_List!A333)</f>
        <v>0661</v>
      </c>
      <c r="B333" s="3" t="str">
        <f>VLOOKUP(A333,[3]UKBuilding_List!$A$1:$D$376,3,FALSE)</f>
        <v>Maxwelton Ct. Apts #2</v>
      </c>
      <c r="C333" s="1"/>
    </row>
    <row r="334" spans="1:3" x14ac:dyDescent="0.25">
      <c r="A334" s="2" t="str">
        <f>([3]UKBuilding_List!A334)</f>
        <v>0662</v>
      </c>
      <c r="B334" s="3" t="str">
        <f>VLOOKUP(A334,[3]UKBuilding_List!$A$1:$D$376,3,FALSE)</f>
        <v>Maxwelton Ct. Apts #3</v>
      </c>
      <c r="C334" s="1"/>
    </row>
    <row r="335" spans="1:3" x14ac:dyDescent="0.25">
      <c r="A335" s="2" t="str">
        <f>([3]UKBuilding_List!A335)</f>
        <v>0663</v>
      </c>
      <c r="B335" s="3" t="str">
        <f>VLOOKUP(A335,[3]UKBuilding_List!$A$1:$D$376,3,FALSE)</f>
        <v>Maxwelton Ct. Apts #4</v>
      </c>
      <c r="C335" s="1"/>
    </row>
    <row r="336" spans="1:3" x14ac:dyDescent="0.25">
      <c r="A336" s="2" t="str">
        <f>([3]UKBuilding_List!A336)</f>
        <v>0664</v>
      </c>
      <c r="B336" s="3" t="str">
        <f>VLOOKUP(A336,[3]UKBuilding_List!$A$1:$D$376,3,FALSE)</f>
        <v>Maxwelton Ct. Apts #5</v>
      </c>
      <c r="C336" s="1"/>
    </row>
    <row r="337" spans="1:3" x14ac:dyDescent="0.25">
      <c r="A337" s="2" t="str">
        <f>([3]UKBuilding_List!A337)</f>
        <v>0665</v>
      </c>
      <c r="B337" s="3" t="str">
        <f>VLOOKUP(A337,[3]UKBuilding_List!$A$1:$D$376,3,FALSE)</f>
        <v>Maxwelton Ct. Apts #6</v>
      </c>
      <c r="C337" s="1"/>
    </row>
    <row r="338" spans="1:3" x14ac:dyDescent="0.25">
      <c r="A338" s="2" t="str">
        <f>([3]UKBuilding_List!A338)</f>
        <v>0666</v>
      </c>
      <c r="B338" s="3" t="str">
        <f>VLOOKUP(A338,[3]UKBuilding_List!$A$1:$D$376,3,FALSE)</f>
        <v>Maxwelton Ct. Apts #7</v>
      </c>
      <c r="C338" s="1"/>
    </row>
    <row r="339" spans="1:3" x14ac:dyDescent="0.25">
      <c r="A339" s="2" t="str">
        <f>([3]UKBuilding_List!A339)</f>
        <v>0667</v>
      </c>
      <c r="B339" s="3" t="str">
        <f>VLOOKUP(A339,[3]UKBuilding_List!$A$1:$D$376,3,FALSE)</f>
        <v>Maxwelton Ct. Apts #8</v>
      </c>
      <c r="C339" s="1"/>
    </row>
    <row r="340" spans="1:3" x14ac:dyDescent="0.25">
      <c r="A340" s="2" t="str">
        <f>([3]UKBuilding_List!A340)</f>
        <v>0668</v>
      </c>
      <c r="B340" s="3" t="str">
        <f>VLOOKUP(A340,[3]UKBuilding_List!$A$1:$D$376,3,FALSE)</f>
        <v>Maxwelton Ct. Apts #9</v>
      </c>
      <c r="C340" s="1"/>
    </row>
    <row r="341" spans="1:3" x14ac:dyDescent="0.25">
      <c r="A341" s="2" t="str">
        <f>([3]UKBuilding_List!A341)</f>
        <v>0669</v>
      </c>
      <c r="B341" s="3" t="str">
        <f>VLOOKUP(A341,[3]UKBuilding_List!$A$1:$D$376,3,FALSE)</f>
        <v>Maxwelton Ct. Apts #10</v>
      </c>
      <c r="C341" s="1"/>
    </row>
    <row r="342" spans="1:3" x14ac:dyDescent="0.25">
      <c r="A342" s="2" t="str">
        <f>([3]UKBuilding_List!A342)</f>
        <v>0670</v>
      </c>
      <c r="B342" s="3" t="str">
        <f>VLOOKUP(A342,[3]UKBuilding_List!$A$1:$D$376,3,FALSE)</f>
        <v>Maxwelton Ct. Apts #11</v>
      </c>
      <c r="C342" s="1"/>
    </row>
    <row r="343" spans="1:3" x14ac:dyDescent="0.25">
      <c r="A343" s="2" t="str">
        <f>([3]UKBuilding_List!A343)</f>
        <v>0671</v>
      </c>
      <c r="B343" s="3" t="str">
        <f>VLOOKUP(A343,[3]UKBuilding_List!$A$1:$D$376,3,FALSE)</f>
        <v>Maxwelton Ct. Apts #12</v>
      </c>
      <c r="C343" s="1"/>
    </row>
    <row r="344" spans="1:3" x14ac:dyDescent="0.25">
      <c r="A344" s="2" t="str">
        <f>([3]UKBuilding_List!A344)</f>
        <v>0672</v>
      </c>
      <c r="B344" s="3" t="str">
        <f>VLOOKUP(A344,[3]UKBuilding_List!$A$1:$D$376,3,FALSE)</f>
        <v>Maxwelton Ct. Apts #13</v>
      </c>
      <c r="C344" s="1"/>
    </row>
    <row r="345" spans="1:3" x14ac:dyDescent="0.25">
      <c r="A345" s="2" t="str">
        <f>([3]UKBuilding_List!A345)</f>
        <v>0673</v>
      </c>
      <c r="B345" s="3" t="str">
        <f>VLOOKUP(A345,[3]UKBuilding_List!$A$1:$D$376,3,FALSE)</f>
        <v>Maxwelton Ct. Apts #14</v>
      </c>
      <c r="C345" s="1"/>
    </row>
    <row r="346" spans="1:3" x14ac:dyDescent="0.25">
      <c r="A346" s="2" t="str">
        <f>([3]UKBuilding_List!A346)</f>
        <v>0674</v>
      </c>
      <c r="B346" s="3" t="str">
        <f>VLOOKUP(A346,[3]UKBuilding_List!$A$1:$D$376,3,FALSE)</f>
        <v>Maxwelton Ct. Apts #15</v>
      </c>
      <c r="C346" s="1"/>
    </row>
    <row r="347" spans="1:3" x14ac:dyDescent="0.25">
      <c r="A347" s="2" t="str">
        <f>([3]UKBuilding_List!A347)</f>
        <v>0675</v>
      </c>
      <c r="B347" s="3" t="str">
        <f>VLOOKUP(A347,[3]UKBuilding_List!$A$1:$D$376,3,FALSE)</f>
        <v>Maxwelton Ct. Apts #16</v>
      </c>
      <c r="C347" s="1"/>
    </row>
    <row r="348" spans="1:3" x14ac:dyDescent="0.25">
      <c r="A348" s="2" t="str">
        <f>([3]UKBuilding_List!A348)</f>
        <v>0676</v>
      </c>
      <c r="B348" s="3" t="str">
        <f>VLOOKUP(A348,[3]UKBuilding_List!$A$1:$D$376,3,FALSE)</f>
        <v>New Student Center</v>
      </c>
      <c r="C348" s="1"/>
    </row>
    <row r="349" spans="1:3" x14ac:dyDescent="0.25">
      <c r="A349" s="2" t="str">
        <f>([3]UKBuilding_List!A349)</f>
        <v>0677</v>
      </c>
      <c r="B349" s="3" t="str">
        <f>VLOOKUP(A349,[3]UKBuilding_List!$A$1:$D$376,3,FALSE)</f>
        <v>University Flats</v>
      </c>
      <c r="C349" s="1"/>
    </row>
    <row r="350" spans="1:3" x14ac:dyDescent="0.25">
      <c r="A350" s="2" t="str">
        <f>([3]UKBuilding_List!A350)</f>
        <v>0678</v>
      </c>
      <c r="B350" s="3" t="str">
        <f>VLOOKUP(A350,[3]UKBuilding_List!$A$1:$D$376,3,FALSE)</f>
        <v>Lewis Hall</v>
      </c>
      <c r="C350" s="1"/>
    </row>
    <row r="351" spans="1:3" x14ac:dyDescent="0.25">
      <c r="A351" s="2" t="str">
        <f>([3]UKBuilding_List!A351)</f>
        <v>0679</v>
      </c>
      <c r="B351" s="3" t="str">
        <f>VLOOKUP(A351,[3]UKBuilding_List!$A$1:$D$376,3,FALSE)</f>
        <v>Research Building #2</v>
      </c>
      <c r="C351" s="1"/>
    </row>
    <row r="352" spans="1:3" x14ac:dyDescent="0.25">
      <c r="A352" s="2" t="str">
        <f>([3]UKBuilding_List!A352)</f>
        <v>0682</v>
      </c>
      <c r="B352" s="3" t="str">
        <f>VLOOKUP(A352,[3]UKBuilding_List!$A$1:$D$376,3,FALSE)</f>
        <v>Baseball Facility</v>
      </c>
      <c r="C352" s="1"/>
    </row>
    <row r="353" spans="1:3" x14ac:dyDescent="0.25">
      <c r="A353" s="2" t="str">
        <f>([3]UKBuilding_List!A353)</f>
        <v>0690</v>
      </c>
      <c r="B353" s="3" t="str">
        <f>VLOOKUP(A353,[3]UKBuilding_List!$A$1:$D$376,3,FALSE)</f>
        <v>441 Rose Ln</v>
      </c>
      <c r="C353" s="1"/>
    </row>
    <row r="354" spans="1:3" x14ac:dyDescent="0.25">
      <c r="A354" s="2" t="str">
        <f>([3]UKBuilding_List!A354)</f>
        <v>0695</v>
      </c>
      <c r="B354" s="3" t="str">
        <f>VLOOKUP(A354,[3]UKBuilding_List!$A$1:$D$376,3,FALSE)</f>
        <v>Blue Lot Bus Shelter</v>
      </c>
      <c r="C354" s="1"/>
    </row>
    <row r="355" spans="1:3" x14ac:dyDescent="0.25">
      <c r="A355" s="2" t="str">
        <f>([3]UKBuilding_List!A355)</f>
        <v>0698</v>
      </c>
      <c r="B355" s="3" t="str">
        <f>VLOOKUP(A355,[3]UKBuilding_List!$A$1:$D$376,3,FALSE)</f>
        <v>University Inn #1</v>
      </c>
      <c r="C355" s="1"/>
    </row>
    <row r="356" spans="1:3" x14ac:dyDescent="0.25">
      <c r="A356" s="2" t="str">
        <f>([3]UKBuilding_List!A356)</f>
        <v>0699</v>
      </c>
      <c r="B356" s="3" t="str">
        <f>VLOOKUP(A356,[3]UKBuilding_List!$A$1:$D$376,3,FALSE)</f>
        <v>University Inn #2</v>
      </c>
      <c r="C356" s="1"/>
    </row>
    <row r="357" spans="1:3" x14ac:dyDescent="0.25">
      <c r="A357" s="2" t="str">
        <f>([3]UKBuilding_List!A357)</f>
        <v>0702</v>
      </c>
      <c r="B357" s="3" t="str">
        <f>VLOOKUP(A357,[3]UKBuilding_List!$A$1:$D$376,3,FALSE)</f>
        <v>Soccer Support Building</v>
      </c>
      <c r="C357" s="1"/>
    </row>
    <row r="358" spans="1:3" x14ac:dyDescent="0.25">
      <c r="A358" s="2" t="str">
        <f>([3]UKBuilding_List!A358)</f>
        <v>0703</v>
      </c>
      <c r="B358" s="3" t="str">
        <f>VLOOKUP(A358,[3]UKBuilding_List!$A$1:$D$376,3,FALSE)</f>
        <v>Senior Center</v>
      </c>
      <c r="C358" s="1"/>
    </row>
    <row r="359" spans="1:3" x14ac:dyDescent="0.25">
      <c r="A359" s="2" t="str">
        <f>([3]UKBuilding_List!A359)</f>
        <v>0705</v>
      </c>
      <c r="B359" s="3" t="str">
        <f>VLOOKUP(A359,[3]UKBuilding_List!$A$1:$D$376,3,FALSE)</f>
        <v>131 Virginia Ave</v>
      </c>
      <c r="C359" s="1"/>
    </row>
    <row r="360" spans="1:3" x14ac:dyDescent="0.25">
      <c r="A360" s="2" t="str">
        <f>([3]UKBuilding_List!A360)</f>
        <v>0706</v>
      </c>
      <c r="B360" s="3" t="str">
        <f>VLOOKUP(A360,[3]UKBuilding_List!$A$1:$D$376,3,FALSE)</f>
        <v>662 Maxwelton Ct</v>
      </c>
      <c r="C360" s="1"/>
    </row>
    <row r="361" spans="1:3" x14ac:dyDescent="0.25">
      <c r="A361" s="2" t="str">
        <f>([3]UKBuilding_List!A361)</f>
        <v>0708</v>
      </c>
      <c r="B361" s="3" t="str">
        <f>VLOOKUP(A361,[3]UKBuilding_List!$A$1:$D$376,3,FALSE)</f>
        <v>Kiln Enclosure Building</v>
      </c>
      <c r="C361" s="1"/>
    </row>
    <row r="362" spans="1:3" x14ac:dyDescent="0.25">
      <c r="A362" s="2" t="str">
        <f>([3]UKBuilding_List!A362)</f>
        <v>0709</v>
      </c>
      <c r="B362" s="3" t="str">
        <f>VLOOKUP(A362,[3]UKBuilding_List!$A$1:$D$376,3,FALSE)</f>
        <v>401 S Limestone</v>
      </c>
      <c r="C362" s="1"/>
    </row>
    <row r="363" spans="1:3" x14ac:dyDescent="0.25">
      <c r="A363" s="2" t="str">
        <f>([3]UKBuilding_List!A363)</f>
        <v>0710</v>
      </c>
      <c r="B363" s="3" t="str">
        <f>VLOOKUP(A363,[3]UKBuilding_List!$A$1:$D$376,3,FALSE)</f>
        <v>130 Winslow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9875</v>
      </c>
      <c r="B374" s="3" t="str">
        <f>VLOOKUP(A374,[3]UKBuilding_List!$A$1:$D$376,3,FALSE)</f>
        <v>Vaughan Warehouse and Office</v>
      </c>
      <c r="C374" s="1"/>
    </row>
    <row r="375" spans="1:3" x14ac:dyDescent="0.25">
      <c r="A375" s="2" t="str">
        <f>([3]UKBuilding_List!A375)</f>
        <v>9876</v>
      </c>
      <c r="B375" s="3" t="str">
        <f>VLOOKUP(A375,[3]UKBuilding_List!$A$1:$D$376,3,FALSE)</f>
        <v>Vaughan Warehouse #1</v>
      </c>
      <c r="C375" s="1"/>
    </row>
    <row r="376" spans="1:3" x14ac:dyDescent="0.25">
      <c r="A376" s="2" t="str">
        <f>([3]UKBuilding_List!A376)</f>
        <v>9877</v>
      </c>
      <c r="B376" s="3" t="str">
        <f>VLOOKUP(A376,[3]UKBuilding_List!$A$1:$D$376,3,FALSE)</f>
        <v>Vaughan Warehouse #2</v>
      </c>
      <c r="C376" s="1"/>
    </row>
    <row r="377" spans="1:3" x14ac:dyDescent="0.25">
      <c r="A377" s="2" t="str">
        <f>([3]UKBuilding_List!A377)</f>
        <v>9878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9879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9881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9882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9925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9983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2018-03-19T13:12:17Z</dcterms:modified>
</cp:coreProperties>
</file>