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8" i="1" l="1"/>
  <c r="E2" i="4" l="1"/>
  <c r="E1" i="4"/>
  <c r="B1" i="4"/>
  <c r="B2" i="4" l="1"/>
  <c r="M7" i="1" l="1"/>
  <c r="M9" i="1"/>
  <c r="M6" i="1"/>
  <c r="M10" i="1"/>
  <c r="M11" i="1"/>
  <c r="M12" i="1"/>
  <c r="M13" i="1"/>
  <c r="M14" i="1"/>
  <c r="M15" i="1"/>
  <c r="M16" i="1"/>
  <c r="M17" i="1"/>
  <c r="M18" i="1"/>
  <c r="M19" i="1"/>
  <c r="M20" i="1"/>
  <c r="M8" i="1"/>
  <c r="J7" i="1"/>
  <c r="J9" i="1"/>
  <c r="J6" i="1"/>
  <c r="J10" i="1"/>
  <c r="J11" i="1"/>
  <c r="J12" i="1"/>
  <c r="J13" i="1"/>
  <c r="J14" i="1"/>
  <c r="J15" i="1"/>
  <c r="J16" i="1"/>
  <c r="J17" i="1"/>
  <c r="J18" i="1"/>
  <c r="J19" i="1"/>
  <c r="J20" i="1"/>
  <c r="H23" i="1" l="1"/>
  <c r="G23" i="1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<sst xmlns="http://schemas.openxmlformats.org/spreadsheetml/2006/main" count="128" uniqueCount="90">
  <si>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</si>
  <si>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</si>
  <si>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</si>
  <si>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</si>
  <si>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</si>
  <si>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</si>
  <si>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</si>
  <si>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</si>
  <si>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</si>
  <si>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</si>
  <si>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</si>
  <si>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</si>
  <si>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</si>
  <si>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</si>
  <si>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</si>
  <si>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</si>
  <si>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</si>
  <si>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</si>
  <si>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</si>
  <si>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</si>
  <si>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</si>
  <si>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</si>
  <si>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</si>
  <si>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</si>
  <si>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</si>
  <si>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</si>
  <si>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</si>
  <si>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</si>
  <si>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</si>
  <si>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</si>
  <si>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</si>
  <si>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</si>
  <si>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</si>
  <si>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</si>
  <si>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</si>
  <si>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</si>
  <si>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</si>
  <si>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</si>
  <si>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</si>
  <si>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</si>
  <si>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</si>
  <si>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</si>
  <si>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</si>
  <si>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</si>
  <si>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</si>
  <si>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</si>
  <si>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</si>
  <si>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</si>
  <si>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</si>
  <si>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</si>
  <si>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</si>
  <si>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</si>
  <si>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</si>
  <si>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</si>
  <si>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</si>
  <si>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</si>
  <si>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</si>
  <si>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</si>
  <si>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</si>
  <si>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</si>
  <si>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</si>
  <si>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</si>
  <si>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</si>
  <si>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</si>
  <si>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</si>
  <si>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</si>
  <si>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</si>
  <si>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</si>
  <si>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</si>
  <si>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</si>
  <si>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</si>
  <si>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</si>
  <si>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</si>
  <si>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0297</t>
  </si>
  <si>
    <t>D0111B</t>
  </si>
  <si>
    <t>D0111A</t>
  </si>
  <si>
    <t>D0111C</t>
  </si>
  <si>
    <t>D0111</t>
  </si>
  <si>
    <t>01</t>
  </si>
  <si>
    <t>-</t>
  </si>
  <si>
    <t>or move sign to new location</t>
  </si>
  <si>
    <t>LX-0297-01-D0111</t>
  </si>
  <si>
    <t>DENTAL - Room D0111</t>
  </si>
  <si>
    <t>LX-0297-01-D0111A</t>
  </si>
  <si>
    <t>DENTAL - Room D0111A</t>
  </si>
  <si>
    <t>LX-0297-01-D0111B</t>
  </si>
  <si>
    <t>DENTAL - Room D0111B</t>
  </si>
  <si>
    <t>LX-0297-01-D0111C</t>
  </si>
  <si>
    <t>DENTAL - Room D0111C</t>
  </si>
  <si>
    <t>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</si>
</sst>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H2" sqref="H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3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73</v>
      </c>
      <c r="C1" s="76"/>
      <c r="F1" s="67" t="s">
        <v>10</v>
      </c>
      <c r="G1" s="18">
        <v>43160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Dental Science Building</v>
      </c>
      <c r="C2" s="77"/>
      <c r="F2" s="68" t="s">
        <v>12</v>
      </c>
      <c r="G2" s="22" t="s">
        <v>69</v>
      </c>
      <c r="H2" s="16" t="s">
        <v>89</v>
      </c>
      <c r="J2" s="15">
        <f>G23-J23</f>
        <v>3</v>
      </c>
      <c r="K2" s="15">
        <f>H23-M23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" customHeight="1" thickTop="1" x14ac:dyDescent="0.25">
      <c r="A6" s="61" t="s">
        <v>77</v>
      </c>
      <c r="B6" s="48" t="s">
        <v>78</v>
      </c>
      <c r="C6" s="42" t="s">
        <v>22</v>
      </c>
      <c r="D6" s="41" t="s">
        <v>5</v>
      </c>
      <c r="E6" s="62">
        <v>108</v>
      </c>
      <c r="F6" s="62">
        <v>91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61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15" customHeight="1" x14ac:dyDescent="0.25">
      <c r="A7" s="48" t="s">
        <v>75</v>
      </c>
      <c r="B7" s="48" t="s">
        <v>78</v>
      </c>
      <c r="C7" s="42" t="s">
        <v>28</v>
      </c>
      <c r="D7" s="41" t="s">
        <v>5</v>
      </c>
      <c r="E7" s="50">
        <v>156</v>
      </c>
      <c r="F7" s="50">
        <v>102</v>
      </c>
      <c r="G7" s="50" t="s">
        <v>3</v>
      </c>
      <c r="H7" s="41" t="s">
        <v>18</v>
      </c>
      <c r="I7" s="42" t="s">
        <v>80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74</v>
      </c>
      <c r="B8" s="48" t="s">
        <v>78</v>
      </c>
      <c r="C8" s="42" t="s">
        <v>28</v>
      </c>
      <c r="D8" s="41" t="s">
        <v>5</v>
      </c>
      <c r="E8" s="50">
        <v>59</v>
      </c>
      <c r="F8" s="50">
        <v>108</v>
      </c>
      <c r="G8" s="50" t="s">
        <v>3</v>
      </c>
      <c r="H8" s="41" t="s">
        <v>18</v>
      </c>
      <c r="I8" s="42" t="s">
        <v>80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76</v>
      </c>
      <c r="B9" s="48" t="s">
        <v>78</v>
      </c>
      <c r="C9" s="42" t="s">
        <v>24</v>
      </c>
      <c r="D9" s="41" t="s">
        <v>5</v>
      </c>
      <c r="E9" s="50" t="s">
        <v>79</v>
      </c>
      <c r="F9" s="50">
        <v>18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3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M17" s="59" t="str">
        <f>IF(H17="No Change","N/A",IF(H17="New Tag Required",Lookup!F:F,IF(H17="Remove Old Sign",Lookup!F:F,IF(H17="N/A","N/A",""))))</f>
        <v/>
      </c>
      <c r="N17" s="64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ht="15.75" thickBot="1" x14ac:dyDescent="0.3">
      <c r="A21" s="56"/>
      <c r="C21" s="11"/>
      <c r="E21" s="30"/>
      <c r="F21" s="30"/>
      <c r="G21" s="30"/>
      <c r="K21" s="32"/>
      <c r="N21" s="32"/>
    </row>
    <row r="22" spans="1:14" ht="45" x14ac:dyDescent="0.25">
      <c r="A22" s="56"/>
      <c r="C22" s="11"/>
      <c r="E22" s="30"/>
      <c r="F22" s="30"/>
      <c r="G22" s="73" t="s">
        <v>45</v>
      </c>
      <c r="H22" s="74" t="s">
        <v>46</v>
      </c>
      <c r="J22" s="75" t="s">
        <v>40</v>
      </c>
      <c r="K22" s="10"/>
      <c r="L22" s="10"/>
      <c r="M22" s="75" t="s">
        <v>41</v>
      </c>
    </row>
    <row r="23" spans="1:14" ht="15.75" thickBot="1" x14ac:dyDescent="0.3">
      <c r="A23" s="56"/>
      <c r="C23" s="11"/>
      <c r="E23" s="30"/>
      <c r="F23" s="30"/>
      <c r="G23" s="14">
        <f>COUNTIF(G6:G22,"New Tag Required")</f>
        <v>3</v>
      </c>
      <c r="H23" s="13">
        <f>COUNTIF(H6:H22,"New Sign Required")</f>
        <v>3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4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1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6"/>
      <c r="C43" s="11"/>
      <c r="E43" s="30"/>
      <c r="F43" s="30"/>
      <c r="G43" s="30"/>
    </row>
    <row r="44" spans="1:7" x14ac:dyDescent="0.25">
      <c r="A44" s="56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8:G42 G7:G21">
    <cfRule type="containsText" dxfId="43" priority="130" operator="containsText" text="New Tag Required">
      <formula>NOT(ISERROR(SEARCH("New Tag Required",G7)))</formula>
    </cfRule>
  </conditionalFormatting>
  <conditionalFormatting sqref="D8:D9 D12:D88">
    <cfRule type="containsText" dxfId="42" priority="129" operator="containsText" text="Yes">
      <formula>NOT(ISERROR(SEARCH("Yes",D8)))</formula>
    </cfRule>
  </conditionalFormatting>
  <conditionalFormatting sqref="H28:H88 H189:H410 H7:H21">
    <cfRule type="containsText" dxfId="41" priority="117" operator="containsText" text="New Sign Required">
      <formula>NOT(ISERROR(SEARCH("New Sign Required",H7)))</formula>
    </cfRule>
  </conditionalFormatting>
  <conditionalFormatting sqref="G28:G88 G7:H21">
    <cfRule type="containsText" dxfId="40" priority="116" operator="containsText" text="Action Required">
      <formula>NOT(ISERROR(SEARCH("Action Required",G7)))</formula>
    </cfRule>
  </conditionalFormatting>
  <conditionalFormatting sqref="H28:H88">
    <cfRule type="containsText" dxfId="39" priority="115" operator="containsText" text="Action Required">
      <formula>NOT(ISERROR(SEARCH("Action Required",H28)))</formula>
    </cfRule>
  </conditionalFormatting>
  <conditionalFormatting sqref="G24:G27">
    <cfRule type="containsText" dxfId="38" priority="57" operator="containsText" text="New Tag Required">
      <formula>NOT(ISERROR(SEARCH("New Tag Required",G24)))</formula>
    </cfRule>
  </conditionalFormatting>
  <conditionalFormatting sqref="H24:H27">
    <cfRule type="containsText" dxfId="37" priority="55" operator="containsText" text="New Sign Required">
      <formula>NOT(ISERROR(SEARCH("New Sign Required",H24)))</formula>
    </cfRule>
  </conditionalFormatting>
  <conditionalFormatting sqref="G24:G27">
    <cfRule type="containsText" dxfId="36" priority="54" operator="containsText" text="Action Required">
      <formula>NOT(ISERROR(SEARCH("Action Required",G24)))</formula>
    </cfRule>
  </conditionalFormatting>
  <conditionalFormatting sqref="H24:H27">
    <cfRule type="containsText" dxfId="35" priority="53" operator="containsText" text="Action Required">
      <formula>NOT(ISERROR(SEARCH("Action Required",H24)))</formula>
    </cfRule>
  </conditionalFormatting>
  <conditionalFormatting sqref="D8:D9">
    <cfRule type="containsText" dxfId="34" priority="51" operator="containsText" text="Yes">
      <formula>NOT(ISERROR(SEARCH("Yes",D8)))</formula>
    </cfRule>
  </conditionalFormatting>
  <conditionalFormatting sqref="D89:D188">
    <cfRule type="containsText" dxfId="33" priority="49" operator="containsText" text="Yes">
      <formula>NOT(ISERROR(SEARCH("Yes",D89)))</formula>
    </cfRule>
  </conditionalFormatting>
  <conditionalFormatting sqref="H89:H188">
    <cfRule type="containsText" dxfId="32" priority="48" operator="containsText" text="New Sign Required">
      <formula>NOT(ISERROR(SEARCH("New Sign Required",H89)))</formula>
    </cfRule>
  </conditionalFormatting>
  <conditionalFormatting sqref="G89:G188">
    <cfRule type="containsText" dxfId="31" priority="47" operator="containsText" text="Action Required">
      <formula>NOT(ISERROR(SEARCH("Action Required",G89)))</formula>
    </cfRule>
  </conditionalFormatting>
  <conditionalFormatting sqref="H89:H188">
    <cfRule type="containsText" dxfId="30" priority="46" operator="containsText" text="Action Required">
      <formula>NOT(ISERROR(SEARCH("Action Required",H89)))</formula>
    </cfRule>
  </conditionalFormatting>
  <conditionalFormatting sqref="D6:D7">
    <cfRule type="containsText" dxfId="29" priority="32" operator="containsText" text="Yes">
      <formula>NOT(ISERROR(SEARCH("Yes",D6)))</formula>
    </cfRule>
  </conditionalFormatting>
  <conditionalFormatting sqref="J2:N2">
    <cfRule type="cellIs" dxfId="28" priority="23" operator="notEqual">
      <formula>0</formula>
    </cfRule>
  </conditionalFormatting>
  <conditionalFormatting sqref="J6:J20">
    <cfRule type="cellIs" dxfId="27" priority="22" operator="equal">
      <formula>0</formula>
    </cfRule>
  </conditionalFormatting>
  <conditionalFormatting sqref="M6:M20">
    <cfRule type="cellIs" dxfId="26" priority="21" operator="equal">
      <formula>0</formula>
    </cfRule>
  </conditionalFormatting>
  <conditionalFormatting sqref="M6:M20 J6:J20">
    <cfRule type="cellIs" dxfId="25" priority="18" operator="equal">
      <formula>"In Progress"</formula>
    </cfRule>
    <cfRule type="cellIs" dxfId="24" priority="19" operator="equal">
      <formula>"Log Issues"</formula>
    </cfRule>
    <cfRule type="cellIs" dxfId="23" priority="20" operator="equal">
      <formula>"N/A"</formula>
    </cfRule>
  </conditionalFormatting>
  <conditionalFormatting sqref="K12:L12 K6:K11">
    <cfRule type="expression" dxfId="22" priority="17">
      <formula>$J6="Log Issues"</formula>
    </cfRule>
  </conditionalFormatting>
  <conditionalFormatting sqref="N6:N12">
    <cfRule type="expression" dxfId="21" priority="16">
      <formula>$M6="Log Issues"</formula>
    </cfRule>
  </conditionalFormatting>
  <conditionalFormatting sqref="G6">
    <cfRule type="containsText" dxfId="20" priority="15" operator="containsText" text="New Tag Required">
      <formula>NOT(ISERROR(SEARCH("New Tag Required",G6)))</formula>
    </cfRule>
  </conditionalFormatting>
  <conditionalFormatting sqref="H6">
    <cfRule type="containsText" dxfId="19" priority="14" operator="containsText" text="New Sign Required">
      <formula>NOT(ISERROR(SEARCH("New Sign Required",H6)))</formula>
    </cfRule>
  </conditionalFormatting>
  <conditionalFormatting sqref="G6">
    <cfRule type="containsText" dxfId="18" priority="13" operator="containsText" text="Action Required">
      <formula>NOT(ISERROR(SEARCH("Action Required",G6)))</formula>
    </cfRule>
  </conditionalFormatting>
  <conditionalFormatting sqref="H6">
    <cfRule type="containsText" dxfId="17" priority="12" operator="containsText" text="Action Required">
      <formula>NOT(ISERROR(SEARCH("Action Required",H6)))</formula>
    </cfRule>
  </conditionalFormatting>
  <conditionalFormatting sqref="H1:H1048576">
    <cfRule type="containsText" dxfId="16" priority="10" operator="containsText" text="Remove Old Sign">
      <formula>NOT(ISERROR(SEARCH("Remove Old Sign",H1)))</formula>
    </cfRule>
    <cfRule type="containsText" dxfId="15" priority="11" operator="containsText" text="Move Sign to New Location">
      <formula>NOT(ISERROR(SEARCH("Move Sign to New Location",H1)))</formula>
    </cfRule>
  </conditionalFormatting>
  <conditionalFormatting sqref="G1:G1048576">
    <cfRule type="containsText" dxfId="14" priority="9" operator="containsText" text="Remove Old Tag">
      <formula>NOT(ISERROR(SEARCH("Remove Old Tag",G1)))</formula>
    </cfRule>
  </conditionalFormatting>
  <conditionalFormatting sqref="D11">
    <cfRule type="containsText" dxfId="13" priority="1" operator="containsText" text="Yes">
      <formula>NOT(ISERROR(SEARCH("Yes",D11)))</formula>
    </cfRule>
  </conditionalFormatting>
  <conditionalFormatting sqref="D10">
    <cfRule type="containsText" dxfId="12" priority="2" operator="containsText" text="Yes">
      <formula>NOT(ISERROR(SEARCH("Yes",D10)))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20" sqref="D2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43160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81</v>
      </c>
      <c r="B6" s="79" t="s">
        <v>82</v>
      </c>
      <c r="C6" s="41" t="s">
        <v>64</v>
      </c>
      <c r="D6" s="62">
        <v>91</v>
      </c>
      <c r="G6" s="29"/>
      <c r="H6" s="29"/>
      <c r="I6" s="41"/>
      <c r="J6" s="41"/>
    </row>
    <row r="7" spans="1:10" x14ac:dyDescent="0.25">
      <c r="A7" s="78" t="s">
        <v>83</v>
      </c>
      <c r="B7" s="79" t="s">
        <v>84</v>
      </c>
      <c r="C7" s="41" t="s">
        <v>64</v>
      </c>
      <c r="D7" s="50">
        <v>102</v>
      </c>
      <c r="G7" s="29"/>
      <c r="H7" s="29"/>
      <c r="I7" s="41"/>
      <c r="J7" s="41"/>
    </row>
    <row r="8" spans="1:10" ht="15" customHeight="1" x14ac:dyDescent="0.25">
      <c r="A8" s="78" t="s">
        <v>85</v>
      </c>
      <c r="B8" s="79" t="s">
        <v>86</v>
      </c>
      <c r="C8" s="41" t="s">
        <v>64</v>
      </c>
      <c r="D8" s="50">
        <v>108</v>
      </c>
      <c r="G8" s="29"/>
      <c r="H8" s="29"/>
      <c r="I8" s="41"/>
      <c r="J8" s="41"/>
    </row>
    <row r="9" spans="1:10" x14ac:dyDescent="0.25">
      <c r="A9" s="78" t="s">
        <v>87</v>
      </c>
      <c r="B9" s="79" t="s">
        <v>88</v>
      </c>
      <c r="C9" s="41" t="s">
        <v>63</v>
      </c>
      <c r="D9" s="50">
        <v>18</v>
      </c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2018-03-19T13:12:17Z</dcterms:modified>
</cp:coreProperties>
</file>