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6" i="1"/>
  <c r="M6" i="1"/>
  <c r="E2" i="4" l="1"/>
  <c r="E1" i="4"/>
  <c r="B1" i="4"/>
  <c r="B2" i="4" l="1"/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H37" i="1" l="1"/>
  <c r="G37" i="1"/>
  <c r="M37" i="1" l="1"/>
  <c r="K2" i="1" s="1"/>
  <c r="J3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<sst xmlns="http://schemas.openxmlformats.org/spreadsheetml/2006/main" count="172" uniqueCount="102">
  <si>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</si>
  <si>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</si>
  <si>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</si>
  <si>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</si>
  <si>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</si>
  <si>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</si>
  <si>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</si>
  <si>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</si>
  <si>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</si>
  <si>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</si>
  <si>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</si>
  <si>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</si>
  <si>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</si>
  <si>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</si>
  <si>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</si>
  <si>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</si>
  <si>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</si>
  <si>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</si>
  <si>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</si>
  <si>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</si>
  <si>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</si>
  <si>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</si>
  <si>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</si>
  <si>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</si>
  <si>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</si>
  <si>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</si>
  <si>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</si>
  <si>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</si>
  <si>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</si>
  <si>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</si>
  <si>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</si>
  <si>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</si>
  <si>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</si>
  <si>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</si>
  <si>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</si>
  <si>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</si>
  <si>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</si>
  <si>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</si>
  <si>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</si>
  <si>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</si>
  <si>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</si>
  <si>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</si>
  <si>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</si>
  <si>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</si>
  <si>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</si>
  <si>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</si>
  <si>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</si>
  <si>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</si>
  <si>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</si>
  <si>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</si>
  <si>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</si>
  <si>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</si>
  <si>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</si>
  <si>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</si>
  <si>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</si>
  <si>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</si>
  <si>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</si>
  <si>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</si>
  <si>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</si>
  <si>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</si>
  <si>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</si>
  <si>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</si>
  <si>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</si>
  <si>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</si>
  <si>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</si>
  <si>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</si>
  <si>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</si>
  <si>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</si>
  <si>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</si>
  <si>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</si>
  <si>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</si>
  <si>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</si>
  <si>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</si>
  <si>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0293</t>
  </si>
  <si>
    <t>Reno [0293] Chandler N051 and N053 Nuclear Camera and CT Control Room [ProjNo 7622]</t>
  </si>
  <si>
    <t>00</t>
  </si>
  <si>
    <t>N049</t>
  </si>
  <si>
    <t>N048</t>
  </si>
  <si>
    <t>N050</t>
  </si>
  <si>
    <t>N051</t>
  </si>
  <si>
    <t>N052</t>
  </si>
  <si>
    <t>N053</t>
  </si>
  <si>
    <t>N054</t>
  </si>
  <si>
    <t>N049A</t>
  </si>
  <si>
    <t>public toilet</t>
  </si>
  <si>
    <t>treatment</t>
  </si>
  <si>
    <t>laboratory</t>
  </si>
  <si>
    <t>N049A1</t>
  </si>
  <si>
    <t>storage</t>
  </si>
  <si>
    <t>toilet: staff</t>
  </si>
  <si>
    <t>office: tech/professional</t>
  </si>
  <si>
    <t>corridor</t>
  </si>
  <si>
    <t>N061</t>
  </si>
  <si>
    <t>N061A</t>
  </si>
  <si>
    <t>N001N1</t>
  </si>
  <si>
    <t>revised walls &amp; sheilding</t>
  </si>
  <si>
    <t>not found in ebars</t>
  </si>
  <si>
    <t>verify ebars tag - new door in existing frame</t>
  </si>
  <si>
    <t>LX-0293-00-N0050</t>
  </si>
  <si>
    <t>UK HOSPITAL - Room N0050</t>
  </si>
  <si>
    <t>LX-0293-00-N0054</t>
  </si>
  <si>
    <t>UK HOSPITAL - Room N0054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</si>
</sst>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5" fillId="0" borderId="0" xfId="0" applyFont="1"/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Bill Gatton Student Center</v>
          </cell>
          <cell r="D348" t="str">
            <v>Bill Gatton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="90" zoomScaleNormal="90" workbookViewId="0">
      <selection activeCell="H22" sqref="H2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1" t="s">
        <v>73</v>
      </c>
      <c r="C1" s="81"/>
      <c r="F1" s="68" t="s">
        <v>10</v>
      </c>
      <c r="G1" s="18">
        <v>43242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2" t="str">
        <f>VLOOKUP(B1,BuildingList!A:B,2,FALSE)</f>
        <v>UK Hospital - Chandler Medical Center &amp; Hospital</v>
      </c>
      <c r="C2" s="82"/>
      <c r="F2" s="69" t="s">
        <v>12</v>
      </c>
      <c r="G2" s="22" t="s">
        <v>58</v>
      </c>
      <c r="J2" s="15">
        <f>G37-J37</f>
        <v>4</v>
      </c>
      <c r="K2" s="15">
        <f>H37-M37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77" t="s">
        <v>74</v>
      </c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63" t="s">
        <v>94</v>
      </c>
      <c r="B6" s="48" t="s">
        <v>75</v>
      </c>
      <c r="C6" s="42" t="s">
        <v>50</v>
      </c>
      <c r="E6" s="50">
        <v>1737</v>
      </c>
      <c r="F6" s="50">
        <v>1737</v>
      </c>
      <c r="G6" s="50" t="s">
        <v>3</v>
      </c>
      <c r="H6" s="41" t="s">
        <v>18</v>
      </c>
      <c r="I6" s="42" t="s">
        <v>91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  <c r="P6" s="41" t="s">
        <v>96</v>
      </c>
    </row>
    <row r="7" spans="1:16" s="41" customFormat="1" x14ac:dyDescent="0.25">
      <c r="A7" s="48" t="s">
        <v>77</v>
      </c>
      <c r="B7" s="48" t="s">
        <v>75</v>
      </c>
      <c r="C7" s="42" t="s">
        <v>71</v>
      </c>
      <c r="E7" s="50">
        <v>33</v>
      </c>
      <c r="F7" s="50">
        <v>37</v>
      </c>
      <c r="G7" s="50" t="s">
        <v>2</v>
      </c>
      <c r="H7" s="41" t="s">
        <v>2</v>
      </c>
      <c r="I7" s="42" t="s">
        <v>84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76</v>
      </c>
      <c r="B8" s="48" t="s">
        <v>75</v>
      </c>
      <c r="C8" s="42" t="s">
        <v>71</v>
      </c>
      <c r="E8" s="50">
        <v>596</v>
      </c>
      <c r="F8" s="50">
        <v>601</v>
      </c>
      <c r="G8" s="50" t="s">
        <v>2</v>
      </c>
      <c r="H8" s="41" t="s">
        <v>2</v>
      </c>
      <c r="I8" s="42" t="s">
        <v>85</v>
      </c>
      <c r="J8" s="59" t="str">
        <f>IF(G8="No Change","N/A",IF(G8="New Tag Required",Lookup!F:F,IF(G8="Remove Old Tag",Lookup!F:F,IF(G8="N/A","N/A",""))))</f>
        <v>N/A</v>
      </c>
      <c r="K8" s="60"/>
      <c r="L8" s="61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83</v>
      </c>
      <c r="B9" s="48" t="s">
        <v>75</v>
      </c>
      <c r="C9" s="42" t="s">
        <v>71</v>
      </c>
      <c r="E9" s="50">
        <v>176</v>
      </c>
      <c r="F9" s="50">
        <v>179</v>
      </c>
      <c r="G9" s="50" t="s">
        <v>2</v>
      </c>
      <c r="H9" s="41" t="s">
        <v>2</v>
      </c>
      <c r="I9" s="42" t="s">
        <v>86</v>
      </c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15" customHeight="1" x14ac:dyDescent="0.25">
      <c r="A10" s="48" t="s">
        <v>87</v>
      </c>
      <c r="B10" s="48" t="s">
        <v>75</v>
      </c>
      <c r="C10" s="42" t="s">
        <v>71</v>
      </c>
      <c r="E10" s="50">
        <v>27</v>
      </c>
      <c r="F10" s="50">
        <v>33</v>
      </c>
      <c r="G10" s="50" t="s">
        <v>2</v>
      </c>
      <c r="H10" s="41" t="s">
        <v>2</v>
      </c>
      <c r="I10" s="42" t="s">
        <v>88</v>
      </c>
      <c r="J10" s="59" t="str">
        <f>IF(G10="No Change","N/A",IF(G10="New Tag Required",Lookup!F:F,IF(G10="Remove Old Tag",Lookup!F:F,IF(G10="N/A","N/A",""))))</f>
        <v>N/A</v>
      </c>
      <c r="K10" s="60"/>
      <c r="L10" s="63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48" t="s">
        <v>78</v>
      </c>
      <c r="B11" s="48" t="s">
        <v>75</v>
      </c>
      <c r="C11" s="42" t="s">
        <v>71</v>
      </c>
      <c r="E11" s="50">
        <v>28</v>
      </c>
      <c r="F11" s="50">
        <v>26</v>
      </c>
      <c r="G11" s="50" t="s">
        <v>2</v>
      </c>
      <c r="H11" s="41" t="s">
        <v>2</v>
      </c>
      <c r="I11" s="42" t="s">
        <v>89</v>
      </c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48" t="s">
        <v>79</v>
      </c>
      <c r="B12" s="48" t="s">
        <v>75</v>
      </c>
      <c r="C12" s="42" t="s">
        <v>49</v>
      </c>
      <c r="E12" s="62">
        <v>513</v>
      </c>
      <c r="F12" s="62">
        <v>519</v>
      </c>
      <c r="G12" s="50" t="s">
        <v>3</v>
      </c>
      <c r="H12" s="41" t="s">
        <v>2</v>
      </c>
      <c r="I12" s="42" t="s">
        <v>85</v>
      </c>
      <c r="J12" s="59">
        <f>IF(G12="No Change","N/A",IF(G12="New Tag Required",Lookup!F:F,IF(G12="Remove Old Tag",Lookup!F:F,IF(G12="N/A","N/A",""))))</f>
        <v>0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  <c r="P12" s="41" t="s">
        <v>97</v>
      </c>
    </row>
    <row r="13" spans="1:16" s="41" customFormat="1" x14ac:dyDescent="0.25">
      <c r="A13" s="48" t="s">
        <v>80</v>
      </c>
      <c r="B13" s="48" t="s">
        <v>75</v>
      </c>
      <c r="C13" s="42" t="s">
        <v>22</v>
      </c>
      <c r="E13" s="50">
        <v>133</v>
      </c>
      <c r="F13" s="50">
        <v>93</v>
      </c>
      <c r="G13" s="50" t="s">
        <v>2</v>
      </c>
      <c r="H13" s="41" t="s">
        <v>2</v>
      </c>
      <c r="I13" s="42" t="s">
        <v>90</v>
      </c>
      <c r="J13" s="59" t="str">
        <f>IF(G13="No Change","N/A",IF(G13="New Tag Required",Lookup!F:F,IF(G13="Remove Old Tag",Lookup!F:F,IF(G13="N/A","N/A",""))))</f>
        <v>N/A</v>
      </c>
      <c r="K13" s="60"/>
      <c r="L13" s="63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48" t="s">
        <v>81</v>
      </c>
      <c r="B14" s="48" t="s">
        <v>75</v>
      </c>
      <c r="C14" s="42" t="s">
        <v>71</v>
      </c>
      <c r="E14" s="50">
        <v>588</v>
      </c>
      <c r="F14" s="50">
        <v>586</v>
      </c>
      <c r="G14" s="50" t="s">
        <v>3</v>
      </c>
      <c r="H14" s="41" t="s">
        <v>2</v>
      </c>
      <c r="I14" s="42" t="s">
        <v>85</v>
      </c>
      <c r="J14" s="59">
        <f>IF(G14="No Change","N/A",IF(G14="New Tag Required",Lookup!F:F,IF(G14="Remove Old Tag",Lookup!F:F,IF(G14="N/A","N/A",""))))</f>
        <v>0</v>
      </c>
      <c r="K14" s="60"/>
      <c r="L14" s="63"/>
      <c r="M14" s="59" t="str">
        <f>IF(H14="No Change","N/A",IF(H14="New Tag Required",Lookup!F:F,IF(H14="Remove Old Sign",Lookup!F:F,IF(H14="N/A","N/A",""))))</f>
        <v>N/A</v>
      </c>
      <c r="N14" s="60"/>
      <c r="O14" s="59"/>
      <c r="P14" s="41" t="s">
        <v>97</v>
      </c>
    </row>
    <row r="15" spans="1:16" s="41" customFormat="1" x14ac:dyDescent="0.25">
      <c r="A15" s="48" t="s">
        <v>82</v>
      </c>
      <c r="B15" s="48" t="s">
        <v>75</v>
      </c>
      <c r="C15" s="42" t="s">
        <v>50</v>
      </c>
      <c r="E15" s="50">
        <v>0</v>
      </c>
      <c r="F15" s="50">
        <v>40</v>
      </c>
      <c r="G15" s="50" t="s">
        <v>3</v>
      </c>
      <c r="H15" s="41" t="s">
        <v>18</v>
      </c>
      <c r="I15" s="42"/>
      <c r="J15" s="59">
        <f>IF(G15="No Change","N/A",IF(G15="New Tag Required",Lookup!F:F,IF(G15="Remove Old Tag",Lookup!F:F,IF(G15="N/A","N/A",""))))</f>
        <v>0</v>
      </c>
      <c r="K15" s="60"/>
      <c r="L15" s="63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 t="s">
        <v>92</v>
      </c>
      <c r="B16" s="48" t="s">
        <v>75</v>
      </c>
      <c r="C16" s="42" t="s">
        <v>71</v>
      </c>
      <c r="E16" s="50">
        <v>809</v>
      </c>
      <c r="F16" s="50">
        <v>535</v>
      </c>
      <c r="G16" s="50" t="s">
        <v>2</v>
      </c>
      <c r="H16" s="41" t="s">
        <v>2</v>
      </c>
      <c r="I16" s="42" t="s">
        <v>85</v>
      </c>
      <c r="J16" s="59" t="str">
        <f>IF(G16="No Change","N/A",IF(G16="New Tag Required",Lookup!F:F,IF(G16="Remove Old Tag",Lookup!F:F,IF(G16="N/A","N/A",""))))</f>
        <v>N/A</v>
      </c>
      <c r="K16" s="60"/>
      <c r="L16" s="63"/>
      <c r="M16" s="59" t="str">
        <f>IF(H16="No Change","N/A",IF(H16="New Tag Required",Lookup!F:F,IF(H16="Remove Old Sign",Lookup!F:F,IF(H16="N/A","N/A",""))))</f>
        <v>N/A</v>
      </c>
      <c r="N16" s="60"/>
      <c r="O16" s="59"/>
      <c r="P16" s="41" t="s">
        <v>95</v>
      </c>
    </row>
    <row r="17" spans="1:16" s="41" customFormat="1" x14ac:dyDescent="0.25">
      <c r="A17" s="63" t="s">
        <v>93</v>
      </c>
      <c r="B17" s="48" t="s">
        <v>75</v>
      </c>
      <c r="C17" s="42" t="s">
        <v>71</v>
      </c>
      <c r="E17" s="50">
        <v>130</v>
      </c>
      <c r="F17" s="50">
        <v>114</v>
      </c>
      <c r="G17" s="50" t="s">
        <v>2</v>
      </c>
      <c r="H17" s="41" t="s">
        <v>2</v>
      </c>
      <c r="I17" s="42" t="s">
        <v>85</v>
      </c>
      <c r="J17" s="59" t="str">
        <f>IF(G17="No Change","N/A",IF(G17="New Tag Required",Lookup!F:F,IF(G17="Remove Old Tag",Lookup!F:F,IF(G17="N/A","N/A",""))))</f>
        <v>N/A</v>
      </c>
      <c r="K17" s="60"/>
      <c r="L17" s="63"/>
      <c r="M17" s="59" t="str">
        <f>IF(H17="No Change","N/A",IF(H17="New Tag Required",Lookup!F:F,IF(H17="Remove Old Sign",Lookup!F:F,IF(H17="N/A","N/A",""))))</f>
        <v>N/A</v>
      </c>
      <c r="N17" s="60"/>
      <c r="O17" s="59"/>
      <c r="P17" s="41" t="s">
        <v>95</v>
      </c>
    </row>
    <row r="19" spans="1:16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6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6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6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6" s="41" customFormat="1" x14ac:dyDescent="0.25">
      <c r="B23" s="48"/>
      <c r="C23" s="42"/>
      <c r="E23" s="50"/>
      <c r="F23" s="51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6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6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6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6" s="41" customFormat="1" x14ac:dyDescent="0.25"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6" s="41" customFormat="1" x14ac:dyDescent="0.25"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6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6" s="41" customFormat="1" x14ac:dyDescent="0.25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6" s="41" customFormat="1" x14ac:dyDescent="0.25">
      <c r="A31" s="49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6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25">
      <c r="A33" s="56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25">
      <c r="A34" s="56"/>
      <c r="C34" s="11"/>
      <c r="E34" s="30"/>
      <c r="F34" s="30"/>
      <c r="G34" s="30"/>
      <c r="J34" s="10" t="str">
        <f>IF(G34="No Change","N/A",IF(G34="New Tag Required",Lookup!F:F,IF(G34="Remove Old Tag",Lookup!F:F,IF(G34="N/A","N/A",""))))</f>
        <v/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ht="15.75" thickBot="1" x14ac:dyDescent="0.3">
      <c r="A35" s="56"/>
      <c r="C35" s="11"/>
      <c r="E35" s="30"/>
      <c r="F35" s="30"/>
      <c r="G35" s="30"/>
      <c r="K35" s="32"/>
      <c r="N35" s="32"/>
    </row>
    <row r="36" spans="1:14" ht="45" x14ac:dyDescent="0.25">
      <c r="A36" s="56"/>
      <c r="C36" s="11"/>
      <c r="E36" s="30"/>
      <c r="F36" s="30"/>
      <c r="G36" s="74" t="s">
        <v>45</v>
      </c>
      <c r="H36" s="75" t="s">
        <v>46</v>
      </c>
      <c r="J36" s="76" t="s">
        <v>40</v>
      </c>
      <c r="K36" s="10"/>
      <c r="L36" s="10"/>
      <c r="M36" s="76" t="s">
        <v>41</v>
      </c>
    </row>
    <row r="37" spans="1:14" ht="15.75" thickBot="1" x14ac:dyDescent="0.3">
      <c r="A37" s="56"/>
      <c r="C37" s="11"/>
      <c r="E37" s="30"/>
      <c r="F37" s="30"/>
      <c r="G37" s="14">
        <f>COUNTIF(G6:G36,"New Tag Required")</f>
        <v>4</v>
      </c>
      <c r="H37" s="13">
        <f>COUNTIF(H6:H36,"New Sign Required")</f>
        <v>2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7"/>
      <c r="C45" s="11"/>
      <c r="E45" s="30"/>
      <c r="F45" s="33"/>
      <c r="G45" s="30"/>
    </row>
    <row r="46" spans="1:14" x14ac:dyDescent="0.25">
      <c r="A46" s="57"/>
      <c r="C46" s="11"/>
      <c r="E46" s="30"/>
      <c r="F46" s="33"/>
      <c r="G46" s="30"/>
    </row>
    <row r="47" spans="1:14" x14ac:dyDescent="0.25">
      <c r="A47" s="57"/>
      <c r="C47" s="11"/>
      <c r="E47" s="30"/>
      <c r="F47" s="34"/>
      <c r="G47" s="30"/>
    </row>
    <row r="48" spans="1:14" x14ac:dyDescent="0.25">
      <c r="A48" s="56"/>
      <c r="C48" s="11"/>
      <c r="E48" s="30"/>
      <c r="F48" s="33"/>
      <c r="G48" s="30"/>
    </row>
    <row r="49" spans="1:7" x14ac:dyDescent="0.25">
      <c r="A49" s="56"/>
      <c r="C49" s="11"/>
      <c r="E49" s="30"/>
      <c r="F49" s="33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1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6"/>
      <c r="C57" s="11"/>
      <c r="E57" s="30"/>
      <c r="F57" s="30"/>
      <c r="G57" s="30"/>
    </row>
    <row r="58" spans="1:7" x14ac:dyDescent="0.25">
      <c r="A58" s="56"/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203" spans="3:3" x14ac:dyDescent="0.25">
      <c r="C20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2:G56 G19:G35 G6:G17">
    <cfRule type="containsText" dxfId="47" priority="135" operator="containsText" text="New Tag Required">
      <formula>NOT(ISERROR(SEARCH("New Tag Required",G6)))</formula>
    </cfRule>
  </conditionalFormatting>
  <conditionalFormatting sqref="D19:D102 D15:D17 D6:D8">
    <cfRule type="containsText" dxfId="46" priority="134" operator="containsText" text="Yes">
      <formula>NOT(ISERROR(SEARCH("Yes",D6)))</formula>
    </cfRule>
  </conditionalFormatting>
  <conditionalFormatting sqref="H42:H102 H203:H424 H19:H35 H6:H17">
    <cfRule type="containsText" dxfId="45" priority="122" operator="containsText" text="New Sign Required">
      <formula>NOT(ISERROR(SEARCH("New Sign Required",H6)))</formula>
    </cfRule>
  </conditionalFormatting>
  <conditionalFormatting sqref="G42:G102 G19:H35 G6:H17">
    <cfRule type="containsText" dxfId="44" priority="121" operator="containsText" text="Action Required">
      <formula>NOT(ISERROR(SEARCH("Action Required",G6)))</formula>
    </cfRule>
  </conditionalFormatting>
  <conditionalFormatting sqref="H42:H102">
    <cfRule type="containsText" dxfId="43" priority="120" operator="containsText" text="Action Required">
      <formula>NOT(ISERROR(SEARCH("Action Required",H42)))</formula>
    </cfRule>
  </conditionalFormatting>
  <conditionalFormatting sqref="G38:G41">
    <cfRule type="containsText" dxfId="42" priority="62" operator="containsText" text="New Tag Required">
      <formula>NOT(ISERROR(SEARCH("New Tag Required",G38)))</formula>
    </cfRule>
  </conditionalFormatting>
  <conditionalFormatting sqref="H38:H41">
    <cfRule type="containsText" dxfId="41" priority="60" operator="containsText" text="New Sign Required">
      <formula>NOT(ISERROR(SEARCH("New Sign Required",H38)))</formula>
    </cfRule>
  </conditionalFormatting>
  <conditionalFormatting sqref="G38:G41">
    <cfRule type="containsText" dxfId="40" priority="59" operator="containsText" text="Action Required">
      <formula>NOT(ISERROR(SEARCH("Action Required",G38)))</formula>
    </cfRule>
  </conditionalFormatting>
  <conditionalFormatting sqref="H38:H41">
    <cfRule type="containsText" dxfId="39" priority="58" operator="containsText" text="Action Required">
      <formula>NOT(ISERROR(SEARCH("Action Required",H38)))</formula>
    </cfRule>
  </conditionalFormatting>
  <conditionalFormatting sqref="D7:D8">
    <cfRule type="containsText" dxfId="38" priority="56" operator="containsText" text="Yes">
      <formula>NOT(ISERROR(SEARCH("Yes",D7)))</formula>
    </cfRule>
  </conditionalFormatting>
  <conditionalFormatting sqref="D103:D202">
    <cfRule type="containsText" dxfId="37" priority="54" operator="containsText" text="Yes">
      <formula>NOT(ISERROR(SEARCH("Yes",D103)))</formula>
    </cfRule>
  </conditionalFormatting>
  <conditionalFormatting sqref="H103:H202">
    <cfRule type="containsText" dxfId="36" priority="53" operator="containsText" text="New Sign Required">
      <formula>NOT(ISERROR(SEARCH("New Sign Required",H103)))</formula>
    </cfRule>
  </conditionalFormatting>
  <conditionalFormatting sqref="G103:G202">
    <cfRule type="containsText" dxfId="35" priority="52" operator="containsText" text="Action Required">
      <formula>NOT(ISERROR(SEARCH("Action Required",G103)))</formula>
    </cfRule>
  </conditionalFormatting>
  <conditionalFormatting sqref="H103:H202">
    <cfRule type="containsText" dxfId="34" priority="51" operator="containsText" text="Action Required">
      <formula>NOT(ISERROR(SEARCH("Action Required",H103)))</formula>
    </cfRule>
  </conditionalFormatting>
  <conditionalFormatting sqref="D8:D10">
    <cfRule type="containsText" dxfId="33" priority="37" operator="containsText" text="Yes">
      <formula>NOT(ISERROR(SEARCH("Yes",D8)))</formula>
    </cfRule>
  </conditionalFormatting>
  <conditionalFormatting sqref="J2:N2">
    <cfRule type="cellIs" dxfId="32" priority="28" operator="notEqual">
      <formula>0</formula>
    </cfRule>
  </conditionalFormatting>
  <conditionalFormatting sqref="J19:J34 J6:J17">
    <cfRule type="cellIs" dxfId="31" priority="27" operator="equal">
      <formula>0</formula>
    </cfRule>
  </conditionalFormatting>
  <conditionalFormatting sqref="M19:M34 M6:M17">
    <cfRule type="cellIs" dxfId="30" priority="26" operator="equal">
      <formula>0</formula>
    </cfRule>
  </conditionalFormatting>
  <conditionalFormatting sqref="J19:J34 J6:J17 M19:M34 M6:M17">
    <cfRule type="cellIs" dxfId="29" priority="23" operator="equal">
      <formula>"In Progress"</formula>
    </cfRule>
    <cfRule type="cellIs" dxfId="28" priority="24" operator="equal">
      <formula>"Log Issues"</formula>
    </cfRule>
    <cfRule type="cellIs" dxfId="27" priority="25" operator="equal">
      <formula>"N/A"</formula>
    </cfRule>
  </conditionalFormatting>
  <conditionalFormatting sqref="K7:K17 K17:L17 K6:L6">
    <cfRule type="expression" dxfId="26" priority="22">
      <formula>$J6="Log Issues"</formula>
    </cfRule>
  </conditionalFormatting>
  <conditionalFormatting sqref="N6:N17">
    <cfRule type="expression" dxfId="25" priority="21">
      <formula>$M6="Log Issues"</formula>
    </cfRule>
  </conditionalFormatting>
  <conditionalFormatting sqref="H19:H1048576 H1:H17">
    <cfRule type="containsText" dxfId="24" priority="15" operator="containsText" text="Remove Old Sign">
      <formula>NOT(ISERROR(SEARCH("Remove Old Sign",H1)))</formula>
    </cfRule>
    <cfRule type="containsText" dxfId="23" priority="16" operator="containsText" text="Move Sign to New Location">
      <formula>NOT(ISERROR(SEARCH("Move Sign to New Location",H1)))</formula>
    </cfRule>
  </conditionalFormatting>
  <conditionalFormatting sqref="G19:G1048576 G1:G17">
    <cfRule type="containsText" dxfId="22" priority="14" operator="containsText" text="Remove Old Tag">
      <formula>NOT(ISERROR(SEARCH("Remove Old Tag",G1)))</formula>
    </cfRule>
  </conditionalFormatting>
  <conditionalFormatting sqref="D10">
    <cfRule type="containsText" dxfId="21" priority="12" operator="containsText" text="Yes">
      <formula>NOT(ISERROR(SEARCH("Yes",D10)))</formula>
    </cfRule>
  </conditionalFormatting>
  <conditionalFormatting sqref="D11">
    <cfRule type="containsText" dxfId="20" priority="11" operator="containsText" text="Yes">
      <formula>NOT(ISERROR(SEARCH("Yes",D11)))</formula>
    </cfRule>
  </conditionalFormatting>
  <conditionalFormatting sqref="D12">
    <cfRule type="containsText" dxfId="19" priority="10" operator="containsText" text="Yes">
      <formula>NOT(ISERROR(SEARCH("Yes",D12)))</formula>
    </cfRule>
  </conditionalFormatting>
  <conditionalFormatting sqref="D13">
    <cfRule type="containsText" dxfId="18" priority="9" operator="containsText" text="Yes">
      <formula>NOT(ISERROR(SEARCH("Yes",D13)))</formula>
    </cfRule>
  </conditionalFormatting>
  <conditionalFormatting sqref="D14">
    <cfRule type="containsText" dxfId="17" priority="8" operator="containsText" text="Yes">
      <formula>NOT(ISERROR(SEARCH("Yes",D14)))</formula>
    </cfRule>
  </conditionalFormatting>
  <conditionalFormatting sqref="D11">
    <cfRule type="containsText" dxfId="16" priority="5" operator="containsText" text="Yes">
      <formula>NOT(ISERROR(SEARCH("Yes",D11)))</formula>
    </cfRule>
  </conditionalFormatting>
  <conditionalFormatting sqref="D12">
    <cfRule type="containsText" dxfId="15" priority="4" operator="containsText" text="Yes">
      <formula>NOT(ISERROR(SEARCH("Yes",D12)))</formula>
    </cfRule>
  </conditionalFormatting>
  <conditionalFormatting sqref="D13">
    <cfRule type="containsText" dxfId="14" priority="3" operator="containsText" text="Yes">
      <formula>NOT(ISERROR(SEARCH("Yes",D13)))</formula>
    </cfRule>
  </conditionalFormatting>
  <conditionalFormatting sqref="D14">
    <cfRule type="containsText" dxfId="13" priority="2" operator="containsText" text="Yes">
      <formula>NOT(ISERROR(SEARCH("Yes",D14)))</formula>
    </cfRule>
  </conditionalFormatting>
  <conditionalFormatting sqref="D15">
    <cfRule type="containsText" dxfId="12" priority="1" operator="containsText" text="Yes">
      <formula>NOT(ISERROR(SEARCH("Yes",D15)))</formula>
    </cfRule>
  </conditionalFormatting>
  <dataValidations count="2">
    <dataValidation type="list" allowBlank="1" showInputMessage="1" showErrorMessage="1" sqref="H203:H407">
      <formula1>DoorSignage</formula1>
    </dataValidation>
    <dataValidation type="list" allowBlank="1" showInputMessage="1" showErrorMessage="1" sqref="D19:D77 D6:D1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O7:O17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G19:G34 G6:G17</xm:sqref>
        </x14:dataValidation>
        <x14:dataValidation type="list" allowBlank="1" showInputMessage="1" showErrorMessage="1">
          <x14:formula1>
            <xm:f>Lookup!$D$1:$D$10</xm:f>
          </x14:formula1>
          <xm:sqref>H19:H34 H6:H17</xm:sqref>
        </x14:dataValidation>
        <x14:dataValidation type="list" allowBlank="1" showInputMessage="1" showErrorMessage="1">
          <x14:formula1>
            <xm:f>Lookup!$F$1:$F$7</xm:f>
          </x14:formula1>
          <xm:sqref>J19:J34 J6:J17</xm:sqref>
        </x14:dataValidation>
        <x14:dataValidation type="list" allowBlank="1" showInputMessage="1" showErrorMessage="1">
          <x14:formula1>
            <xm:f>Lookup!$F$1:$F$8</xm:f>
          </x14:formula1>
          <xm:sqref>M19:M34 M6:M17</xm:sqref>
        </x14:dataValidation>
        <x14:dataValidation type="list" allowBlank="1" showInputMessage="1">
          <x14:formula1>
            <xm:f>Lookup!$E$1:$E$19</xm:f>
          </x14:formula1>
          <xm:sqref>C19:C202 C6:C17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6"/>
  <sheetViews>
    <sheetView zoomScale="90" zoomScaleNormal="90" workbookViewId="0">
      <selection activeCell="D24" sqref="D24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1.140625" style="41" bestFit="1" customWidth="1"/>
    <col min="4" max="4" width="13.28515625" style="41" bestFit="1" customWidth="1"/>
    <col min="5" max="5" width="22.570312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8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43242</v>
      </c>
    </row>
    <row r="2" spans="1:8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Janet Schwartz</v>
      </c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8" ht="15.75" thickTop="1" x14ac:dyDescent="0.25">
      <c r="A6" s="78" t="s">
        <v>98</v>
      </c>
      <c r="B6" s="79" t="s">
        <v>99</v>
      </c>
      <c r="C6" s="41" t="s">
        <v>63</v>
      </c>
      <c r="D6" s="50">
        <v>26</v>
      </c>
      <c r="E6" s="42" t="s">
        <v>89</v>
      </c>
      <c r="F6" s="50"/>
      <c r="G6" s="29"/>
      <c r="H6" s="29"/>
    </row>
    <row r="7" spans="1:8" x14ac:dyDescent="0.25">
      <c r="A7" s="80" t="s">
        <v>100</v>
      </c>
      <c r="B7" s="79" t="s">
        <v>101</v>
      </c>
      <c r="C7" s="41" t="s">
        <v>63</v>
      </c>
      <c r="D7" s="50">
        <v>40</v>
      </c>
      <c r="E7" s="42"/>
      <c r="F7" s="50"/>
      <c r="G7" s="29"/>
      <c r="H7" s="29"/>
    </row>
    <row r="8" spans="1:8" x14ac:dyDescent="0.25">
      <c r="A8" s="49"/>
      <c r="E8" s="50"/>
      <c r="F8" s="50"/>
      <c r="G8" s="29"/>
      <c r="H8" s="29"/>
    </row>
    <row r="9" spans="1:8" x14ac:dyDescent="0.25">
      <c r="A9" s="49"/>
      <c r="E9" s="50"/>
      <c r="F9" s="50"/>
      <c r="G9" s="29"/>
      <c r="H9" s="29"/>
    </row>
    <row r="10" spans="1:8" x14ac:dyDescent="0.25">
      <c r="A10" s="49"/>
      <c r="E10" s="50"/>
      <c r="F10" s="50"/>
      <c r="G10" s="29"/>
      <c r="H10" s="29"/>
    </row>
    <row r="11" spans="1:8" x14ac:dyDescent="0.25">
      <c r="A11" s="49"/>
      <c r="E11" s="50"/>
      <c r="F11" s="50"/>
      <c r="G11" s="29"/>
      <c r="H11" s="29"/>
    </row>
    <row r="12" spans="1:8" x14ac:dyDescent="0.25">
      <c r="A12" s="49"/>
      <c r="E12" s="50"/>
      <c r="F12" s="50"/>
      <c r="G12" s="29"/>
      <c r="H12" s="29"/>
    </row>
    <row r="13" spans="1:8" x14ac:dyDescent="0.25">
      <c r="A13" s="49"/>
      <c r="E13" s="50"/>
      <c r="F13" s="50"/>
      <c r="G13" s="29"/>
      <c r="H13" s="29"/>
    </row>
    <row r="14" spans="1:8" x14ac:dyDescent="0.25">
      <c r="A14" s="49"/>
      <c r="E14" s="50"/>
      <c r="F14" s="50"/>
      <c r="G14" s="29"/>
      <c r="H14" s="29"/>
    </row>
    <row r="15" spans="1:8" x14ac:dyDescent="0.25">
      <c r="A15" s="49"/>
      <c r="E15" s="50"/>
      <c r="F15" s="50"/>
      <c r="G15" s="29"/>
      <c r="H15" s="29"/>
    </row>
    <row r="16" spans="1:8" x14ac:dyDescent="0.25">
      <c r="A16" s="49"/>
      <c r="E16" s="50"/>
      <c r="F16" s="50"/>
      <c r="G16" s="50"/>
    </row>
    <row r="17" spans="1:7" x14ac:dyDescent="0.25">
      <c r="A17" s="49"/>
      <c r="E17" s="50"/>
      <c r="F17" s="50"/>
      <c r="G17" s="50"/>
    </row>
    <row r="18" spans="1:7" x14ac:dyDescent="0.25">
      <c r="A18" s="52"/>
      <c r="E18" s="50"/>
      <c r="F18" s="53"/>
      <c r="G18" s="50"/>
    </row>
    <row r="19" spans="1:7" x14ac:dyDescent="0.25">
      <c r="A19" s="52"/>
      <c r="E19" s="50"/>
      <c r="F19" s="53"/>
      <c r="G19" s="50"/>
    </row>
    <row r="20" spans="1:7" x14ac:dyDescent="0.25">
      <c r="A20" s="52"/>
      <c r="E20" s="50"/>
      <c r="F20" s="54"/>
      <c r="G20" s="50"/>
    </row>
    <row r="21" spans="1:7" x14ac:dyDescent="0.25">
      <c r="A21" s="49"/>
      <c r="E21" s="50"/>
      <c r="F21" s="53"/>
      <c r="G21" s="50"/>
    </row>
    <row r="22" spans="1:7" x14ac:dyDescent="0.25">
      <c r="A22" s="49"/>
      <c r="E22" s="50"/>
      <c r="F22" s="53"/>
      <c r="G22" s="50"/>
    </row>
    <row r="23" spans="1:7" x14ac:dyDescent="0.25">
      <c r="A23" s="55"/>
      <c r="E23" s="50"/>
      <c r="F23" s="50"/>
      <c r="G23" s="50"/>
    </row>
    <row r="24" spans="1:7" x14ac:dyDescent="0.25">
      <c r="A24" s="55"/>
      <c r="E24" s="50"/>
      <c r="F24" s="50"/>
      <c r="G24" s="50"/>
    </row>
    <row r="25" spans="1:7" x14ac:dyDescent="0.25">
      <c r="A25" s="55"/>
      <c r="E25" s="50"/>
      <c r="F25" s="50"/>
      <c r="G25" s="50"/>
    </row>
    <row r="26" spans="1:7" x14ac:dyDescent="0.25">
      <c r="A26" s="55"/>
      <c r="E26" s="50"/>
      <c r="F26" s="50"/>
      <c r="G26" s="50"/>
    </row>
    <row r="27" spans="1:7" x14ac:dyDescent="0.25">
      <c r="A27" s="55"/>
      <c r="C27" s="42"/>
      <c r="E27" s="50"/>
      <c r="F27" s="51"/>
      <c r="G27" s="50"/>
    </row>
    <row r="28" spans="1:7" x14ac:dyDescent="0.25">
      <c r="A28" s="55"/>
      <c r="C28" s="42"/>
      <c r="E28" s="50"/>
      <c r="F28" s="50"/>
      <c r="G28" s="50"/>
    </row>
    <row r="29" spans="1:7" x14ac:dyDescent="0.25">
      <c r="A29" s="55"/>
      <c r="C29" s="42"/>
      <c r="E29" s="50"/>
      <c r="F29" s="50"/>
      <c r="G29" s="50"/>
    </row>
    <row r="30" spans="1:7" x14ac:dyDescent="0.25">
      <c r="A30" s="49"/>
      <c r="C30" s="42"/>
      <c r="E30" s="50"/>
      <c r="F30" s="50"/>
      <c r="G30" s="50"/>
    </row>
    <row r="31" spans="1:7" x14ac:dyDescent="0.25">
      <c r="A31" s="49"/>
      <c r="C31" s="42"/>
    </row>
    <row r="32" spans="1:7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  <row r="46" spans="3:3" x14ac:dyDescent="0.25">
      <c r="C46" s="42"/>
    </row>
    <row r="47" spans="3:3" x14ac:dyDescent="0.25">
      <c r="C47" s="42"/>
    </row>
    <row r="48" spans="3:3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176" spans="3:3" x14ac:dyDescent="0.25">
      <c r="C176" s="41" t="s">
        <v>29</v>
      </c>
    </row>
  </sheetData>
  <sheetProtection insertRows="0" deleteRows="0" selectLockedCells="1"/>
  <conditionalFormatting sqref="G16:G29">
    <cfRule type="containsText" dxfId="11" priority="16" operator="containsText" text="New Tag Required">
      <formula>NOT(ISERROR(SEARCH("New Tag Required",G16)))</formula>
    </cfRule>
  </conditionalFormatting>
  <conditionalFormatting sqref="D26:D75">
    <cfRule type="containsText" dxfId="10" priority="15" operator="containsText" text="Yes">
      <formula>NOT(ISERROR(SEARCH("Yes",D26)))</formula>
    </cfRule>
  </conditionalFormatting>
  <conditionalFormatting sqref="H16:H75 H176:H397">
    <cfRule type="containsText" dxfId="9" priority="14" operator="containsText" text="New Sign Required">
      <formula>NOT(ISERROR(SEARCH("New Sign Required",H16)))</formula>
    </cfRule>
  </conditionalFormatting>
  <conditionalFormatting sqref="G16:G75">
    <cfRule type="containsText" dxfId="8" priority="13" operator="containsText" text="Action Required">
      <formula>NOT(ISERROR(SEARCH("Action Required",G16)))</formula>
    </cfRule>
  </conditionalFormatting>
  <conditionalFormatting sqref="H16:H75">
    <cfRule type="containsText" dxfId="7" priority="12" operator="containsText" text="Action Required">
      <formula>NOT(ISERROR(SEARCH("Action Required",H16)))</formula>
    </cfRule>
  </conditionalFormatting>
  <conditionalFormatting sqref="D76:D175">
    <cfRule type="containsText" dxfId="6" priority="7" operator="containsText" text="Yes">
      <formula>NOT(ISERROR(SEARCH("Yes",D76)))</formula>
    </cfRule>
  </conditionalFormatting>
  <conditionalFormatting sqref="H76:H175">
    <cfRule type="containsText" dxfId="5" priority="6" operator="containsText" text="New Sign Required">
      <formula>NOT(ISERROR(SEARCH("New Sign Required",H76)))</formula>
    </cfRule>
  </conditionalFormatting>
  <conditionalFormatting sqref="G76:G175">
    <cfRule type="containsText" dxfId="4" priority="5" operator="containsText" text="Action Required">
      <formula>NOT(ISERROR(SEARCH("Action Required",G76)))</formula>
    </cfRule>
  </conditionalFormatting>
  <conditionalFormatting sqref="H76:H175">
    <cfRule type="containsText" dxfId="3" priority="4" operator="containsText" text="Action Required">
      <formula>NOT(ISERROR(SEARCH("Action Required",H76)))</formula>
    </cfRule>
  </conditionalFormatting>
  <conditionalFormatting sqref="H1:H4 H16:H1048576 G5:G1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16:G1048576 F5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26:D50">
      <formula1>YesNo</formula1>
    </dataValidation>
    <dataValidation type="list" allowBlank="1" showInputMessage="1" showErrorMessage="1" sqref="H176:H38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C27:C175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G16:H175</xm:sqref>
        </x14:dataValidation>
        <x14:dataValidation type="list" allowBlank="1" showInputMessage="1" showErrorMessage="1">
          <x14:formula1>
            <xm:f>Lookup!$G$1:$G$5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Bill Gatton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2018-05-23T11:57:57Z</dcterms:modified>
</cp:coreProperties>
</file>