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293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Changes'!$A$1:$I$39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8" i="1" l="1"/>
  <c r="M12" i="1"/>
  <c r="M14" i="1"/>
  <c r="M17" i="1"/>
  <c r="M19" i="1"/>
  <c r="M22" i="1"/>
  <c r="M23" i="1"/>
  <c r="M24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6" i="1"/>
  <c r="J8" i="1"/>
  <c r="J12" i="1"/>
  <c r="J14" i="1"/>
  <c r="J17" i="1"/>
  <c r="J19" i="1"/>
  <c r="J22" i="1"/>
  <c r="J23" i="1"/>
  <c r="J24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H72" i="1" l="1"/>
  <c r="G72" i="1"/>
  <c r="M72" i="1" l="1"/>
  <c r="K2" i="1" s="1"/>
  <c r="J7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<sst xmlns="http://schemas.openxmlformats.org/spreadsheetml/2006/main" count="450" uniqueCount="187">
  <si>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</si>
  <si>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</si>
  <si>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</si>
  <si>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</si>
  <si>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</si>
  <si>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</si>
  <si>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</si>
  <si>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</si>
  <si>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</si>
  <si>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</si>
  <si>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</si>
  <si>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</si>
  <si>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</si>
  <si>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</si>
  <si>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</si>
  <si>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</si>
  <si>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</si>
  <si>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</si>
  <si>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</si>
  <si>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</si>
  <si>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</si>
  <si>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</si>
  <si>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</si>
  <si>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</si>
  <si>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</si>
  <si>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</si>
  <si>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</si>
  <si>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</si>
  <si>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</si>
  <si>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</si>
  <si>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</si>
  <si>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</si>
  <si>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</si>
  <si>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</si>
  <si>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</si>
  <si>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</si>
  <si>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</si>
  <si>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</si>
  <si>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</si>
  <si>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</si>
  <si>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</si>
  <si>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</si>
  <si>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</si>
  <si>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</si>
  <si>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</si>
  <si>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</si>
  <si>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</si>
  <si>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</si>
  <si>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</si>
  <si>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</si>
  <si>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</si>
  <si>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</si>
  <si>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</si>
  <si>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</si>
  <si>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</si>
  <si>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</si>
  <si>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</si>
  <si>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</si>
  <si>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</si>
  <si>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</si>
  <si>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</si>
  <si>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</si>
  <si>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</si>
  <si>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</si>
  <si>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</si>
  <si>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</si>
  <si>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</si>
  <si>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</si>
  <si>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</si>
  <si>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</si>
  <si>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</si>
  <si>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</si>
  <si>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</si>
  <si>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</si>
  <si>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</si>
  <si>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0293</t>
  </si>
  <si>
    <t>C23</t>
  </si>
  <si>
    <t>00</t>
  </si>
  <si>
    <t>Door Added</t>
  </si>
  <si>
    <t>Door added to existing frame</t>
  </si>
  <si>
    <t>HG601C</t>
  </si>
  <si>
    <t>06</t>
  </si>
  <si>
    <t>Casework added, New wall added infront of old wall</t>
  </si>
  <si>
    <t>C23A</t>
  </si>
  <si>
    <t>Changed in 2013?</t>
  </si>
  <si>
    <t>C0001N</t>
  </si>
  <si>
    <t>C0001W1</t>
  </si>
  <si>
    <t>C0001N2</t>
  </si>
  <si>
    <t>C0001N3</t>
  </si>
  <si>
    <t>C0001N1</t>
  </si>
  <si>
    <t>C0001W</t>
  </si>
  <si>
    <t>C0001W2</t>
  </si>
  <si>
    <t>C0001W3</t>
  </si>
  <si>
    <t>C0003A</t>
  </si>
  <si>
    <t>C0002</t>
  </si>
  <si>
    <t>C0003</t>
  </si>
  <si>
    <t>Room Label Change: CW001 Changed To C0001W</t>
  </si>
  <si>
    <t>Room Label Change: CN Changed To C0001N</t>
  </si>
  <si>
    <t>Room Label Change: CW Changed To C0001W1</t>
  </si>
  <si>
    <t>Room Label Change: C0001 Changed To C0001N1</t>
  </si>
  <si>
    <t>Room Label Change: CN0006 Changed To C0001N3</t>
  </si>
  <si>
    <t>C0004</t>
  </si>
  <si>
    <t>C0005</t>
  </si>
  <si>
    <t>C0006</t>
  </si>
  <si>
    <t>C0005A</t>
  </si>
  <si>
    <t>C0007</t>
  </si>
  <si>
    <t>C0008</t>
  </si>
  <si>
    <t>C0009</t>
  </si>
  <si>
    <t>C0010</t>
  </si>
  <si>
    <t>C0012</t>
  </si>
  <si>
    <t>C0014</t>
  </si>
  <si>
    <t>C0015</t>
  </si>
  <si>
    <t>C0017</t>
  </si>
  <si>
    <t>C0017A</t>
  </si>
  <si>
    <t>C0019</t>
  </si>
  <si>
    <t>C0021</t>
  </si>
  <si>
    <t>C0022</t>
  </si>
  <si>
    <t>C0024</t>
  </si>
  <si>
    <t>C0025</t>
  </si>
  <si>
    <t>C0026</t>
  </si>
  <si>
    <t>C0027</t>
  </si>
  <si>
    <t>C0029</t>
  </si>
  <si>
    <t>C0029A</t>
  </si>
  <si>
    <t>C0030</t>
  </si>
  <si>
    <t>C0031</t>
  </si>
  <si>
    <t>C0031A</t>
  </si>
  <si>
    <t>C0031B</t>
  </si>
  <si>
    <t>C0031C</t>
  </si>
  <si>
    <t>C0032</t>
  </si>
  <si>
    <t>C0033</t>
  </si>
  <si>
    <t>C0035</t>
  </si>
  <si>
    <t>C0035A</t>
  </si>
  <si>
    <t>C0037</t>
  </si>
  <si>
    <t>C0037A</t>
  </si>
  <si>
    <t>C0039</t>
  </si>
  <si>
    <t>C0041</t>
  </si>
  <si>
    <t>C0043</t>
  </si>
  <si>
    <t>C0043A</t>
  </si>
  <si>
    <t>C0043B</t>
  </si>
  <si>
    <t>C0044</t>
  </si>
  <si>
    <t>C0045</t>
  </si>
  <si>
    <t>C0046</t>
  </si>
  <si>
    <t>C0048</t>
  </si>
  <si>
    <t>C0042</t>
  </si>
  <si>
    <t>Below is an Audit of the C wing</t>
  </si>
  <si>
    <t>LX-0293-00-C0001C</t>
  </si>
  <si>
    <t>LX-0293-00-C0001D</t>
  </si>
  <si>
    <t>LX-0293-00-C0001E</t>
  </si>
  <si>
    <t>LX-0293-00-C0001N</t>
  </si>
  <si>
    <t>LX-0293-00-C0001N1</t>
  </si>
  <si>
    <t>LX-0293-00-C0001N2</t>
  </si>
  <si>
    <t>LX-0293-00-C0001N3</t>
  </si>
  <si>
    <t>LX-0293-00-C0001W</t>
  </si>
  <si>
    <t>LX-0293-00-C0001W1</t>
  </si>
  <si>
    <t>LX-0293-00-C0001W2</t>
  </si>
  <si>
    <t>LX-0293-00-C0001W3</t>
  </si>
  <si>
    <t>LX-0293-00-C0003A</t>
  </si>
  <si>
    <t>LX-0293-00-C0023A</t>
  </si>
  <si>
    <t>LX-0293-00-C0037A</t>
  </si>
  <si>
    <t>UK HOSPITAL - C0001C</t>
  </si>
  <si>
    <t>UK HOSPITAL - C0001D</t>
  </si>
  <si>
    <t>UK HOSPITAL - C0001E</t>
  </si>
  <si>
    <t>UK HOSPITAL - C0001N</t>
  </si>
  <si>
    <t>UK HOSPITAL - C0001N1</t>
  </si>
  <si>
    <t>UK HOSPITAL - C0001N2</t>
  </si>
  <si>
    <t>UK HOSPITAL - C0001N3</t>
  </si>
  <si>
    <t>UK HOSPITAL - C0001W</t>
  </si>
  <si>
    <t>UK HOSPITAL - C0001W1</t>
  </si>
  <si>
    <t>UK HOSPITAL - C0001W2</t>
  </si>
  <si>
    <t>UK HOSPITAL - C0001W3</t>
  </si>
  <si>
    <t>UK HOSPITAL - C0003A</t>
  </si>
  <si>
    <t>UK HOSPITAL - C00023A</t>
  </si>
  <si>
    <t>UK HOSPITAL - C00037A</t>
  </si>
  <si>
    <t>was CN</t>
  </si>
  <si>
    <t>was CW</t>
  </si>
  <si>
    <t>LX-0293-00-C0001</t>
  </si>
  <si>
    <t>UK HOSPITAL - Room C0001</t>
  </si>
  <si>
    <t>LX-0293-00-C0042</t>
  </si>
  <si>
    <t>UK HOSPITAL - Room C0042</t>
  </si>
  <si>
    <t>LX-0293-00-CN0005</t>
  </si>
  <si>
    <t>UK HOSPITAL - Room CN0005</t>
  </si>
  <si>
    <t>LX-0293-00-CN0005A</t>
  </si>
  <si>
    <t>UK HOSPITAL - Room CN0005A</t>
  </si>
  <si>
    <t>LX-0293-00-CN0006</t>
  </si>
  <si>
    <t>UK HOSPITAL - Room CN0006</t>
  </si>
  <si>
    <t>LX-0293-00-CN0007</t>
  </si>
  <si>
    <t>UK HOSPITAL - Room CN0007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</si>
</sst>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1" fontId="0" fillId="0" borderId="0" xfId="0" applyNumberFormat="1" applyProtection="1">
      <protection locked="0"/>
    </xf>
    <xf numFmtId="1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23" fillId="0" borderId="0" xfId="0" applyNumberFormat="1" applyFont="1" applyAlignment="1" applyProtection="1">
      <alignment horizontal="center"/>
      <protection locked="0"/>
    </xf>
    <xf numFmtId="49" fontId="0" fillId="0" borderId="0" xfId="0" applyNumberFormat="1"/>
    <xf numFmtId="49" fontId="0" fillId="38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4"/>
  <sheetViews>
    <sheetView tabSelected="1" zoomScale="90" zoomScaleNormal="90" workbookViewId="0">
      <selection activeCell="B7" sqref="B7"/>
    </sheetView>
  </sheetViews>
  <sheetFormatPr defaultColWidth="9.140625" defaultRowHeight="15" x14ac:dyDescent="0.25"/>
  <cols>
    <col min="1" max="1" width="12.5703125" style="45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19.57031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58" t="s">
        <v>7</v>
      </c>
      <c r="B1" s="71" t="s">
        <v>75</v>
      </c>
      <c r="C1" s="71"/>
      <c r="F1" s="60" t="s">
        <v>10</v>
      </c>
      <c r="G1" s="18">
        <v>42690</v>
      </c>
      <c r="J1" s="62" t="s">
        <v>33</v>
      </c>
      <c r="K1" s="62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59" t="s">
        <v>8</v>
      </c>
      <c r="B2" s="72" t="str">
        <f>VLOOKUP(B1,BuildingList!A:B,2,FALSE)</f>
        <v>UK Hospital - Chandler Medical Center &amp; Hospital</v>
      </c>
      <c r="C2" s="72"/>
      <c r="F2" s="61" t="s">
        <v>12</v>
      </c>
      <c r="G2" s="22" t="s">
        <v>68</v>
      </c>
      <c r="J2" s="15">
        <f>G72-J72</f>
        <v>13</v>
      </c>
      <c r="K2" s="15">
        <f>H72-M72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3" t="s">
        <v>19</v>
      </c>
      <c r="B5" s="63" t="s">
        <v>14</v>
      </c>
      <c r="C5" s="64" t="s">
        <v>9</v>
      </c>
      <c r="D5" s="64" t="s">
        <v>4</v>
      </c>
      <c r="E5" s="64" t="s">
        <v>1</v>
      </c>
      <c r="F5" s="64" t="s">
        <v>11</v>
      </c>
      <c r="G5" s="64" t="s">
        <v>15</v>
      </c>
      <c r="H5" s="64" t="s">
        <v>16</v>
      </c>
      <c r="I5" s="65" t="s">
        <v>17</v>
      </c>
      <c r="J5" s="65" t="s">
        <v>36</v>
      </c>
      <c r="K5" s="65" t="s">
        <v>37</v>
      </c>
      <c r="L5" s="65" t="s">
        <v>38</v>
      </c>
      <c r="M5" s="65" t="s">
        <v>39</v>
      </c>
      <c r="N5" s="65" t="s">
        <v>37</v>
      </c>
      <c r="O5" s="65" t="s">
        <v>38</v>
      </c>
    </row>
    <row r="6" spans="1:16" s="38" customFormat="1" ht="30.75" thickTop="1" x14ac:dyDescent="0.25">
      <c r="A6" s="45" t="s">
        <v>76</v>
      </c>
      <c r="B6" s="45" t="s">
        <v>77</v>
      </c>
      <c r="C6" s="39" t="s">
        <v>78</v>
      </c>
      <c r="D6" s="38" t="s">
        <v>5</v>
      </c>
      <c r="E6" s="47">
        <v>440</v>
      </c>
      <c r="F6" s="47">
        <v>68</v>
      </c>
      <c r="G6" s="47" t="s">
        <v>3</v>
      </c>
      <c r="H6" s="38" t="s">
        <v>2</v>
      </c>
      <c r="I6" s="39" t="s">
        <v>79</v>
      </c>
      <c r="J6" s="53">
        <f>IF(G6="No Change","N/A",IF(G6="New Tag Required",Lookup!F:F,IF(G6="Remove Old Tag",Lookup!F:F,IF(G6="N/A","N/A",""))))</f>
        <v>0</v>
      </c>
      <c r="K6" s="54"/>
      <c r="L6" s="53"/>
      <c r="M6" s="53" t="str">
        <f>IF(H6="No Change","N/A",IF(H6="New Tag Required",Lookup!F:F,IF(H6="Remove Old Sign",Lookup!F:F,IF(H6="N/A","N/A",""))))</f>
        <v>N/A</v>
      </c>
      <c r="N6" s="54"/>
      <c r="O6" s="53"/>
    </row>
    <row r="7" spans="1:16" s="38" customFormat="1" ht="30" x14ac:dyDescent="0.25">
      <c r="A7" s="45" t="s">
        <v>83</v>
      </c>
      <c r="B7" s="45" t="s">
        <v>77</v>
      </c>
      <c r="C7" s="39" t="s">
        <v>50</v>
      </c>
      <c r="D7" s="38" t="s">
        <v>5</v>
      </c>
      <c r="E7" s="47">
        <v>0</v>
      </c>
      <c r="F7" s="47">
        <v>358</v>
      </c>
      <c r="G7" s="47" t="s">
        <v>3</v>
      </c>
      <c r="H7" s="38" t="s">
        <v>2</v>
      </c>
      <c r="I7" s="39" t="s">
        <v>79</v>
      </c>
      <c r="J7" s="53"/>
      <c r="K7" s="54"/>
      <c r="L7" s="53"/>
      <c r="M7" s="53"/>
      <c r="N7" s="54"/>
      <c r="O7" s="53"/>
    </row>
    <row r="8" spans="1:16" s="38" customFormat="1" ht="30" x14ac:dyDescent="0.25">
      <c r="A8" s="45" t="s">
        <v>80</v>
      </c>
      <c r="B8" s="45" t="s">
        <v>81</v>
      </c>
      <c r="C8" s="39" t="s">
        <v>22</v>
      </c>
      <c r="D8" s="38" t="s">
        <v>5</v>
      </c>
      <c r="E8" s="47">
        <v>80</v>
      </c>
      <c r="F8" s="47">
        <v>72</v>
      </c>
      <c r="G8" s="47" t="s">
        <v>2</v>
      </c>
      <c r="H8" s="38" t="s">
        <v>2</v>
      </c>
      <c r="I8" s="39" t="s">
        <v>82</v>
      </c>
      <c r="J8" s="53" t="str">
        <f>IF(G8="No Change","N/A",IF(G8="New Tag Required",Lookup!F:F,IF(G8="Remove Old Tag",Lookup!F:F,IF(G8="N/A","N/A",""))))</f>
        <v>N/A</v>
      </c>
      <c r="K8" s="54"/>
      <c r="L8" s="53"/>
      <c r="M8" s="53" t="str">
        <f>IF(H8="No Change","N/A",IF(H8="New Tag Required",Lookup!F:F,IF(H8="Remove Old Sign",Lookup!F:F,IF(H8="N/A","N/A",""))))</f>
        <v>N/A</v>
      </c>
      <c r="N8" s="54"/>
      <c r="O8" s="53"/>
    </row>
    <row r="9" spans="1:16" s="38" customFormat="1" x14ac:dyDescent="0.25">
      <c r="A9" s="45"/>
      <c r="B9" s="45"/>
      <c r="C9" s="39"/>
      <c r="E9" s="47"/>
      <c r="F9" s="47"/>
      <c r="G9" s="47"/>
      <c r="I9" s="39"/>
      <c r="J9" s="53"/>
      <c r="K9" s="54"/>
      <c r="L9" s="53"/>
      <c r="M9" s="53"/>
      <c r="N9" s="54"/>
      <c r="O9" s="53"/>
    </row>
    <row r="10" spans="1:16" s="38" customFormat="1" ht="18.75" x14ac:dyDescent="0.3">
      <c r="A10" s="73" t="s">
        <v>144</v>
      </c>
      <c r="B10" s="73"/>
      <c r="C10" s="73"/>
      <c r="D10" s="73"/>
      <c r="E10" s="73"/>
      <c r="F10" s="73"/>
      <c r="G10" s="73"/>
      <c r="I10" s="39"/>
      <c r="J10" s="53"/>
      <c r="K10" s="54"/>
      <c r="L10" s="53"/>
      <c r="M10" s="53"/>
      <c r="N10" s="54"/>
      <c r="O10" s="53"/>
    </row>
    <row r="11" spans="1:16" s="38" customFormat="1" x14ac:dyDescent="0.25">
      <c r="A11" s="45"/>
      <c r="B11" s="45"/>
      <c r="C11" s="39"/>
      <c r="E11" s="47"/>
      <c r="F11" s="47"/>
      <c r="G11" s="47"/>
      <c r="I11" s="39"/>
      <c r="J11" s="53"/>
      <c r="K11" s="54"/>
      <c r="L11" s="53"/>
      <c r="M11" s="53"/>
      <c r="N11" s="54"/>
      <c r="O11" s="53"/>
    </row>
    <row r="12" spans="1:16" s="38" customFormat="1" ht="36" customHeight="1" x14ac:dyDescent="0.25">
      <c r="A12" s="45" t="s">
        <v>85</v>
      </c>
      <c r="B12" s="45" t="s">
        <v>77</v>
      </c>
      <c r="C12" s="39" t="s">
        <v>97</v>
      </c>
      <c r="D12" s="38" t="s">
        <v>5</v>
      </c>
      <c r="E12" s="47">
        <v>2748</v>
      </c>
      <c r="F12" s="48">
        <v>1189</v>
      </c>
      <c r="G12" s="47" t="s">
        <v>3</v>
      </c>
      <c r="I12" s="39" t="s">
        <v>84</v>
      </c>
      <c r="J12" s="53">
        <f>IF(G12="No Change","N/A",IF(G12="New Tag Required",Lookup!F:F,IF(G12="Remove Old Tag",Lookup!F:F,IF(G12="N/A","N/A",""))))</f>
        <v>0</v>
      </c>
      <c r="K12" s="54"/>
      <c r="L12" s="53"/>
      <c r="M12" s="53" t="str">
        <f>IF(H12="No Change","N/A",IF(H12="New Tag Required",Lookup!F:F,IF(H12="Remove Old Sign",Lookup!F:F,IF(H12="N/A","N/A",""))))</f>
        <v/>
      </c>
      <c r="N12" s="54"/>
      <c r="O12" s="53"/>
    </row>
    <row r="13" spans="1:16" s="38" customFormat="1" ht="44.25" customHeight="1" x14ac:dyDescent="0.25">
      <c r="A13" s="55" t="s">
        <v>90</v>
      </c>
      <c r="B13" s="45" t="s">
        <v>77</v>
      </c>
      <c r="C13" s="39" t="s">
        <v>96</v>
      </c>
      <c r="D13" s="38" t="s">
        <v>5</v>
      </c>
      <c r="E13" s="47">
        <v>148</v>
      </c>
      <c r="F13" s="47">
        <v>307</v>
      </c>
      <c r="G13" s="47" t="s">
        <v>3</v>
      </c>
      <c r="I13" s="39" t="s">
        <v>84</v>
      </c>
      <c r="J13" s="53"/>
      <c r="K13" s="54"/>
      <c r="L13" s="53"/>
      <c r="M13" s="53"/>
      <c r="N13" s="54"/>
      <c r="O13" s="53"/>
    </row>
    <row r="14" spans="1:16" s="38" customFormat="1" ht="30" x14ac:dyDescent="0.25">
      <c r="A14" s="69" t="s">
        <v>86</v>
      </c>
      <c r="B14" s="45" t="s">
        <v>77</v>
      </c>
      <c r="C14" s="39" t="s">
        <v>98</v>
      </c>
      <c r="D14" s="38" t="s">
        <v>5</v>
      </c>
      <c r="E14" s="47">
        <v>670</v>
      </c>
      <c r="F14" s="47">
        <v>705</v>
      </c>
      <c r="G14" s="47" t="s">
        <v>3</v>
      </c>
      <c r="I14" s="39" t="s">
        <v>84</v>
      </c>
      <c r="J14" s="53">
        <f>IF(G14="No Change","N/A",IF(G14="New Tag Required",Lookup!F:F,IF(G14="Remove Old Tag",Lookup!F:F,IF(G14="N/A","N/A",""))))</f>
        <v>0</v>
      </c>
      <c r="K14" s="54"/>
      <c r="L14" s="53"/>
      <c r="M14" s="53" t="str">
        <f>IF(H14="No Change","N/A",IF(H14="New Tag Required",Lookup!F:F,IF(H14="Remove Old Sign",Lookup!F:F,IF(H14="N/A","N/A",""))))</f>
        <v/>
      </c>
      <c r="N14" s="54"/>
      <c r="O14" s="53"/>
    </row>
    <row r="15" spans="1:16" s="38" customFormat="1" x14ac:dyDescent="0.25">
      <c r="A15" s="69" t="s">
        <v>91</v>
      </c>
      <c r="B15" s="45" t="s">
        <v>77</v>
      </c>
      <c r="C15" s="39" t="s">
        <v>50</v>
      </c>
      <c r="D15" s="38" t="s">
        <v>5</v>
      </c>
      <c r="E15" s="47">
        <v>0</v>
      </c>
      <c r="F15" s="47">
        <v>424</v>
      </c>
      <c r="G15" s="47" t="s">
        <v>3</v>
      </c>
      <c r="I15" s="39"/>
      <c r="J15" s="53"/>
      <c r="K15" s="54"/>
      <c r="L15" s="53"/>
      <c r="M15" s="53"/>
      <c r="N15" s="54"/>
      <c r="O15" s="53"/>
    </row>
    <row r="16" spans="1:16" s="38" customFormat="1" x14ac:dyDescent="0.25">
      <c r="A16" s="69" t="s">
        <v>92</v>
      </c>
      <c r="B16" s="45" t="s">
        <v>77</v>
      </c>
      <c r="C16" s="39" t="s">
        <v>50</v>
      </c>
      <c r="D16" s="38" t="s">
        <v>5</v>
      </c>
      <c r="E16" s="47">
        <v>0</v>
      </c>
      <c r="F16" s="47">
        <v>1357</v>
      </c>
      <c r="G16" s="47" t="s">
        <v>3</v>
      </c>
      <c r="I16" s="39"/>
      <c r="J16" s="53"/>
      <c r="K16" s="54"/>
      <c r="L16" s="53"/>
      <c r="M16" s="53"/>
      <c r="N16" s="54"/>
      <c r="O16" s="53"/>
    </row>
    <row r="17" spans="1:15" s="38" customFormat="1" ht="45" x14ac:dyDescent="0.25">
      <c r="A17" s="45" t="s">
        <v>89</v>
      </c>
      <c r="B17" s="45" t="s">
        <v>77</v>
      </c>
      <c r="C17" s="39" t="s">
        <v>99</v>
      </c>
      <c r="D17" s="38" t="s">
        <v>5</v>
      </c>
      <c r="E17" s="47">
        <v>259</v>
      </c>
      <c r="F17" s="47">
        <v>712</v>
      </c>
      <c r="G17" s="47" t="s">
        <v>3</v>
      </c>
      <c r="I17" s="39" t="s">
        <v>84</v>
      </c>
      <c r="J17" s="53">
        <f>IF(G17="No Change","N/A",IF(G17="New Tag Required",Lookup!F:F,IF(G17="Remove Old Tag",Lookup!F:F,IF(G17="N/A","N/A",""))))</f>
        <v>0</v>
      </c>
      <c r="K17" s="54"/>
      <c r="L17" s="53"/>
      <c r="M17" s="53" t="str">
        <f>IF(H17="No Change","N/A",IF(H17="New Tag Required",Lookup!F:F,IF(H17="Remove Old Sign",Lookup!F:F,IF(H17="N/A","N/A",""))))</f>
        <v/>
      </c>
      <c r="N17" s="54"/>
      <c r="O17" s="53"/>
    </row>
    <row r="18" spans="1:15" s="38" customFormat="1" x14ac:dyDescent="0.25">
      <c r="A18" s="45" t="s">
        <v>87</v>
      </c>
      <c r="B18" s="45" t="s">
        <v>77</v>
      </c>
      <c r="C18" s="39" t="s">
        <v>50</v>
      </c>
      <c r="D18" s="38" t="s">
        <v>5</v>
      </c>
      <c r="E18" s="47">
        <v>0</v>
      </c>
      <c r="F18" s="47">
        <v>196</v>
      </c>
      <c r="G18" s="47" t="s">
        <v>3</v>
      </c>
      <c r="I18" s="39" t="s">
        <v>84</v>
      </c>
      <c r="J18" s="53"/>
      <c r="K18" s="54"/>
      <c r="L18" s="53"/>
      <c r="M18" s="53"/>
      <c r="N18" s="54"/>
      <c r="O18" s="53"/>
    </row>
    <row r="19" spans="1:15" s="38" customFormat="1" ht="45" x14ac:dyDescent="0.25">
      <c r="A19" s="45" t="s">
        <v>88</v>
      </c>
      <c r="B19" s="45" t="s">
        <v>77</v>
      </c>
      <c r="C19" s="39" t="s">
        <v>100</v>
      </c>
      <c r="D19" s="38" t="s">
        <v>5</v>
      </c>
      <c r="E19" s="47">
        <v>198</v>
      </c>
      <c r="F19" s="47">
        <v>285</v>
      </c>
      <c r="G19" s="47" t="s">
        <v>3</v>
      </c>
      <c r="I19" s="39" t="s">
        <v>84</v>
      </c>
      <c r="J19" s="53">
        <f>IF(G19="No Change","N/A",IF(G19="New Tag Required",Lookup!F:F,IF(G19="Remove Old Tag",Lookup!F:F,IF(G19="N/A","N/A",""))))</f>
        <v>0</v>
      </c>
      <c r="K19" s="54"/>
      <c r="L19" s="53"/>
      <c r="M19" s="53" t="str">
        <f>IF(H19="No Change","N/A",IF(H19="New Tag Required",Lookup!F:F,IF(H19="Remove Old Sign",Lookup!F:F,IF(H19="N/A","N/A",""))))</f>
        <v/>
      </c>
      <c r="N19" s="54"/>
      <c r="O19" s="53"/>
    </row>
    <row r="20" spans="1:15" s="38" customFormat="1" x14ac:dyDescent="0.25">
      <c r="A20" s="45" t="s">
        <v>94</v>
      </c>
      <c r="B20" s="45" t="s">
        <v>77</v>
      </c>
      <c r="C20" s="39" t="s">
        <v>74</v>
      </c>
      <c r="D20" s="38" t="s">
        <v>5</v>
      </c>
      <c r="E20" s="47">
        <v>104</v>
      </c>
      <c r="F20" s="47">
        <v>107</v>
      </c>
      <c r="G20" s="47" t="s">
        <v>13</v>
      </c>
      <c r="I20" s="39"/>
      <c r="J20" s="53"/>
      <c r="K20" s="54"/>
      <c r="L20" s="53"/>
      <c r="M20" s="53"/>
      <c r="N20" s="54"/>
      <c r="O20" s="53"/>
    </row>
    <row r="21" spans="1:15" s="38" customFormat="1" x14ac:dyDescent="0.25">
      <c r="A21" s="45" t="s">
        <v>95</v>
      </c>
      <c r="B21" s="45" t="s">
        <v>77</v>
      </c>
      <c r="C21" s="39" t="s">
        <v>74</v>
      </c>
      <c r="D21" s="38" t="s">
        <v>5</v>
      </c>
      <c r="E21" s="47">
        <v>56</v>
      </c>
      <c r="F21" s="47">
        <v>88</v>
      </c>
      <c r="G21" s="47" t="s">
        <v>13</v>
      </c>
      <c r="I21" s="39"/>
      <c r="J21" s="53"/>
      <c r="K21" s="54"/>
      <c r="L21" s="53"/>
      <c r="M21" s="53"/>
      <c r="N21" s="54"/>
      <c r="O21" s="53"/>
    </row>
    <row r="22" spans="1:15" s="38" customFormat="1" x14ac:dyDescent="0.25">
      <c r="A22" s="55" t="s">
        <v>93</v>
      </c>
      <c r="B22" s="45" t="s">
        <v>77</v>
      </c>
      <c r="C22" s="39" t="s">
        <v>50</v>
      </c>
      <c r="D22" s="38" t="s">
        <v>5</v>
      </c>
      <c r="E22" s="47"/>
      <c r="F22" s="47">
        <v>56</v>
      </c>
      <c r="G22" s="47" t="s">
        <v>3</v>
      </c>
      <c r="I22" s="39"/>
      <c r="J22" s="53">
        <f>IF(G22="No Change","N/A",IF(G22="New Tag Required",Lookup!F:F,IF(G22="Remove Old Tag",Lookup!F:F,IF(G22="N/A","N/A",""))))</f>
        <v>0</v>
      </c>
      <c r="K22" s="54"/>
      <c r="L22" s="53"/>
      <c r="M22" s="53" t="str">
        <f>IF(H22="No Change","N/A",IF(H22="New Tag Required",Lookup!F:F,IF(H22="Remove Old Sign",Lookup!F:F,IF(H22="N/A","N/A",""))))</f>
        <v/>
      </c>
      <c r="N22" s="54"/>
      <c r="O22" s="53"/>
    </row>
    <row r="23" spans="1:15" s="38" customFormat="1" x14ac:dyDescent="0.25">
      <c r="A23" s="45" t="s">
        <v>101</v>
      </c>
      <c r="B23" s="45" t="s">
        <v>77</v>
      </c>
      <c r="C23" s="39" t="s">
        <v>74</v>
      </c>
      <c r="D23" s="38" t="s">
        <v>5</v>
      </c>
      <c r="E23" s="47">
        <v>105</v>
      </c>
      <c r="F23" s="47">
        <v>101</v>
      </c>
      <c r="G23" s="47" t="s">
        <v>13</v>
      </c>
      <c r="I23" s="39"/>
      <c r="J23" s="53" t="str">
        <f>IF(G23="No Change","N/A",IF(G23="New Tag Required",Lookup!F:F,IF(G23="Remove Old Tag",Lookup!F:F,IF(G23="N/A","N/A",""))))</f>
        <v>N/A</v>
      </c>
      <c r="K23" s="54"/>
      <c r="L23" s="53"/>
      <c r="M23" s="53" t="str">
        <f>IF(H23="No Change","N/A",IF(H23="New Tag Required",Lookup!F:F,IF(H23="Remove Old Sign",Lookup!F:F,IF(H23="N/A","N/A",""))))</f>
        <v/>
      </c>
      <c r="N23" s="54"/>
      <c r="O23" s="53"/>
    </row>
    <row r="24" spans="1:15" s="38" customFormat="1" x14ac:dyDescent="0.25">
      <c r="A24" s="45" t="s">
        <v>102</v>
      </c>
      <c r="B24" s="45" t="s">
        <v>77</v>
      </c>
      <c r="C24" s="39" t="s">
        <v>74</v>
      </c>
      <c r="D24" s="38" t="s">
        <v>5</v>
      </c>
      <c r="E24" s="47">
        <v>59</v>
      </c>
      <c r="F24" s="47">
        <v>91</v>
      </c>
      <c r="G24" s="47" t="s">
        <v>13</v>
      </c>
      <c r="I24" s="39"/>
      <c r="J24" s="53" t="str">
        <f>IF(G24="No Change","N/A",IF(G24="New Tag Required",Lookup!F:F,IF(G24="Remove Old Tag",Lookup!F:F,IF(G24="N/A","N/A",""))))</f>
        <v>N/A</v>
      </c>
      <c r="K24" s="54"/>
      <c r="L24" s="53"/>
      <c r="M24" s="53" t="str">
        <f>IF(H24="No Change","N/A",IF(H24="New Tag Required",Lookup!F:F,IF(H24="Remove Old Sign",Lookup!F:F,IF(H24="N/A","N/A",""))))</f>
        <v/>
      </c>
      <c r="N24" s="54"/>
      <c r="O24" s="53"/>
    </row>
    <row r="25" spans="1:15" s="38" customFormat="1" x14ac:dyDescent="0.25">
      <c r="A25" s="45" t="s">
        <v>104</v>
      </c>
      <c r="B25" s="45" t="s">
        <v>77</v>
      </c>
      <c r="C25" s="39" t="s">
        <v>74</v>
      </c>
      <c r="D25" s="38" t="s">
        <v>5</v>
      </c>
      <c r="E25" s="47">
        <v>108</v>
      </c>
      <c r="F25" s="47">
        <v>22</v>
      </c>
      <c r="G25" s="47" t="s">
        <v>13</v>
      </c>
      <c r="I25" s="39"/>
      <c r="J25" s="53"/>
      <c r="K25" s="54"/>
      <c r="L25" s="53"/>
      <c r="M25" s="53"/>
      <c r="N25" s="54"/>
      <c r="O25" s="53"/>
    </row>
    <row r="26" spans="1:15" s="38" customFormat="1" x14ac:dyDescent="0.25">
      <c r="A26" s="38" t="s">
        <v>103</v>
      </c>
      <c r="B26" s="45" t="s">
        <v>77</v>
      </c>
      <c r="C26" s="39" t="s">
        <v>74</v>
      </c>
      <c r="D26" s="38" t="s">
        <v>5</v>
      </c>
      <c r="E26" s="47">
        <v>98</v>
      </c>
      <c r="F26" s="47">
        <v>102</v>
      </c>
      <c r="G26" s="47" t="s">
        <v>13</v>
      </c>
      <c r="I26" s="39"/>
      <c r="J26" s="53"/>
      <c r="K26" s="54"/>
      <c r="L26" s="53"/>
      <c r="M26" s="53"/>
      <c r="N26" s="54"/>
      <c r="O26" s="53"/>
    </row>
    <row r="27" spans="1:15" s="38" customFormat="1" x14ac:dyDescent="0.25">
      <c r="A27" s="38" t="s">
        <v>105</v>
      </c>
      <c r="B27" s="45" t="s">
        <v>77</v>
      </c>
      <c r="C27" s="39" t="s">
        <v>74</v>
      </c>
      <c r="D27" s="38" t="s">
        <v>5</v>
      </c>
      <c r="E27" s="47">
        <v>105</v>
      </c>
      <c r="F27" s="47">
        <v>108</v>
      </c>
      <c r="G27" s="47" t="s">
        <v>13</v>
      </c>
      <c r="I27" s="39"/>
      <c r="J27" s="53"/>
      <c r="K27" s="54"/>
      <c r="L27" s="53"/>
      <c r="M27" s="53"/>
      <c r="N27" s="54"/>
      <c r="O27" s="53"/>
    </row>
    <row r="28" spans="1:15" s="38" customFormat="1" x14ac:dyDescent="0.25">
      <c r="A28" s="38" t="s">
        <v>106</v>
      </c>
      <c r="B28" s="45" t="s">
        <v>77</v>
      </c>
      <c r="C28" s="39" t="s">
        <v>74</v>
      </c>
      <c r="D28" s="38" t="s">
        <v>5</v>
      </c>
      <c r="E28" s="47">
        <v>108</v>
      </c>
      <c r="F28" s="47">
        <v>105</v>
      </c>
      <c r="G28" s="47" t="s">
        <v>13</v>
      </c>
      <c r="I28" s="39"/>
      <c r="J28" s="53"/>
      <c r="K28" s="54"/>
      <c r="L28" s="53"/>
      <c r="M28" s="53"/>
      <c r="N28" s="54"/>
      <c r="O28" s="53"/>
    </row>
    <row r="29" spans="1:15" s="38" customFormat="1" x14ac:dyDescent="0.25">
      <c r="A29" s="38" t="s">
        <v>107</v>
      </c>
      <c r="B29" s="45" t="s">
        <v>77</v>
      </c>
      <c r="C29" s="39" t="s">
        <v>74</v>
      </c>
      <c r="D29" s="38" t="s">
        <v>5</v>
      </c>
      <c r="E29" s="47">
        <v>98</v>
      </c>
      <c r="F29" s="47">
        <v>97</v>
      </c>
      <c r="G29" s="47" t="s">
        <v>13</v>
      </c>
      <c r="I29" s="39"/>
      <c r="J29" s="53"/>
      <c r="K29" s="54"/>
      <c r="L29" s="53"/>
      <c r="M29" s="53"/>
      <c r="N29" s="54"/>
      <c r="O29" s="53"/>
    </row>
    <row r="30" spans="1:15" s="38" customFormat="1" x14ac:dyDescent="0.25">
      <c r="A30" s="38" t="s">
        <v>108</v>
      </c>
      <c r="B30" s="45" t="s">
        <v>77</v>
      </c>
      <c r="C30" s="39" t="s">
        <v>74</v>
      </c>
      <c r="D30" s="38" t="s">
        <v>5</v>
      </c>
      <c r="E30" s="47">
        <v>64</v>
      </c>
      <c r="F30" s="47">
        <v>79</v>
      </c>
      <c r="G30" s="47" t="s">
        <v>13</v>
      </c>
      <c r="I30" s="39"/>
      <c r="J30" s="53" t="str">
        <f>IF(G30="No Change","N/A",IF(G30="New Tag Required",Lookup!F:F,IF(G30="Remove Old Tag",Lookup!F:F,IF(G30="N/A","N/A",""))))</f>
        <v>N/A</v>
      </c>
      <c r="K30" s="56"/>
      <c r="L30" s="39"/>
      <c r="M30" s="53" t="str">
        <f>IF(H30="No Change","N/A",IF(H30="New Tag Required",Lookup!F:F,IF(H30="Remove Old Sign",Lookup!F:F,IF(H30="N/A","N/A",""))))</f>
        <v/>
      </c>
      <c r="N30" s="56"/>
      <c r="O30" s="39"/>
    </row>
    <row r="31" spans="1:15" s="38" customFormat="1" x14ac:dyDescent="0.25">
      <c r="A31" s="38" t="s">
        <v>109</v>
      </c>
      <c r="B31" s="45" t="s">
        <v>77</v>
      </c>
      <c r="C31" s="39" t="s">
        <v>74</v>
      </c>
      <c r="D31" s="38" t="s">
        <v>5</v>
      </c>
      <c r="E31" s="47">
        <v>221</v>
      </c>
      <c r="F31" s="47">
        <v>220</v>
      </c>
      <c r="G31" s="47" t="s">
        <v>13</v>
      </c>
      <c r="I31" s="39"/>
      <c r="J31" s="53" t="str">
        <f>IF(G31="No Change","N/A",IF(G31="New Tag Required",Lookup!F:F,IF(G31="Remove Old Tag",Lookup!F:F,IF(G31="N/A","N/A",""))))</f>
        <v>N/A</v>
      </c>
      <c r="K31" s="56"/>
      <c r="L31" s="39"/>
      <c r="M31" s="53" t="str">
        <f>IF(H31="No Change","N/A",IF(H31="New Tag Required",Lookup!F:F,IF(H31="Remove Old Sign",Lookup!F:F,IF(H31="N/A","N/A",""))))</f>
        <v/>
      </c>
      <c r="N31" s="56"/>
      <c r="O31" s="39"/>
    </row>
    <row r="32" spans="1:15" s="38" customFormat="1" x14ac:dyDescent="0.25">
      <c r="A32" s="38" t="s">
        <v>110</v>
      </c>
      <c r="B32" s="45" t="s">
        <v>77</v>
      </c>
      <c r="C32" s="39" t="s">
        <v>74</v>
      </c>
      <c r="D32" s="38" t="s">
        <v>5</v>
      </c>
      <c r="E32" s="47">
        <v>160</v>
      </c>
      <c r="F32" s="47">
        <v>166</v>
      </c>
      <c r="G32" s="47" t="s">
        <v>13</v>
      </c>
      <c r="I32" s="39"/>
      <c r="J32" s="53" t="str">
        <f>IF(G32="No Change","N/A",IF(G32="New Tag Required",Lookup!F:F,IF(G32="Remove Old Tag",Lookup!F:F,IF(G32="N/A","N/A",""))))</f>
        <v>N/A</v>
      </c>
      <c r="K32" s="56"/>
      <c r="L32" s="39"/>
      <c r="M32" s="53" t="str">
        <f>IF(H32="No Change","N/A",IF(H32="New Tag Required",Lookup!F:F,IF(H32="Remove Old Sign",Lookup!F:F,IF(H32="N/A","N/A",""))))</f>
        <v/>
      </c>
      <c r="N32" s="56"/>
      <c r="O32" s="39"/>
    </row>
    <row r="33" spans="1:15" s="38" customFormat="1" x14ac:dyDescent="0.25">
      <c r="A33" s="38" t="s">
        <v>111</v>
      </c>
      <c r="B33" s="45" t="s">
        <v>77</v>
      </c>
      <c r="C33" s="39" t="s">
        <v>74</v>
      </c>
      <c r="D33" s="38" t="s">
        <v>5</v>
      </c>
      <c r="E33" s="47">
        <v>167</v>
      </c>
      <c r="F33" s="47">
        <v>161</v>
      </c>
      <c r="G33" s="47" t="s">
        <v>13</v>
      </c>
      <c r="I33" s="39"/>
      <c r="J33" s="53" t="str">
        <f>IF(G33="No Change","N/A",IF(G33="New Tag Required",Lookup!F:F,IF(G33="Remove Old Tag",Lookup!F:F,IF(G33="N/A","N/A",""))))</f>
        <v>N/A</v>
      </c>
      <c r="K33" s="56"/>
      <c r="L33" s="39"/>
      <c r="M33" s="53" t="str">
        <f>IF(H33="No Change","N/A",IF(H33="New Tag Required",Lookup!F:F,IF(H33="Remove Old Sign",Lookup!F:F,IF(H33="N/A","N/A",""))))</f>
        <v/>
      </c>
      <c r="N33" s="56"/>
      <c r="O33" s="39"/>
    </row>
    <row r="34" spans="1:15" s="38" customFormat="1" x14ac:dyDescent="0.25">
      <c r="A34" s="38" t="s">
        <v>112</v>
      </c>
      <c r="B34" s="45" t="s">
        <v>77</v>
      </c>
      <c r="C34" s="39" t="s">
        <v>74</v>
      </c>
      <c r="D34" s="38" t="s">
        <v>5</v>
      </c>
      <c r="E34" s="47">
        <v>432</v>
      </c>
      <c r="F34" s="47">
        <v>432</v>
      </c>
      <c r="G34" s="47" t="s">
        <v>13</v>
      </c>
      <c r="I34" s="39"/>
      <c r="J34" s="53" t="str">
        <f>IF(G34="No Change","N/A",IF(G34="New Tag Required",Lookup!F:F,IF(G34="Remove Old Tag",Lookup!F:F,IF(G34="N/A","N/A",""))))</f>
        <v>N/A</v>
      </c>
      <c r="K34" s="56"/>
      <c r="L34" s="39"/>
      <c r="M34" s="53" t="str">
        <f>IF(H34="No Change","N/A",IF(H34="New Tag Required",Lookup!F:F,IF(H34="Remove Old Sign",Lookup!F:F,IF(H34="N/A","N/A",""))))</f>
        <v/>
      </c>
      <c r="N34" s="56"/>
      <c r="O34" s="39"/>
    </row>
    <row r="35" spans="1:15" s="38" customFormat="1" x14ac:dyDescent="0.25">
      <c r="A35" s="38" t="s">
        <v>113</v>
      </c>
      <c r="B35" s="45" t="s">
        <v>77</v>
      </c>
      <c r="C35" s="39" t="s">
        <v>74</v>
      </c>
      <c r="D35" s="38" t="s">
        <v>5</v>
      </c>
      <c r="E35" s="47">
        <v>89</v>
      </c>
      <c r="F35" s="48">
        <v>88</v>
      </c>
      <c r="G35" s="47" t="s">
        <v>13</v>
      </c>
      <c r="I35" s="39"/>
      <c r="J35" s="53" t="str">
        <f>IF(G35="No Change","N/A",IF(G35="New Tag Required",Lookup!F:F,IF(G35="Remove Old Tag",Lookup!F:F,IF(G35="N/A","N/A",""))))</f>
        <v>N/A</v>
      </c>
      <c r="K35" s="56"/>
      <c r="L35" s="39"/>
      <c r="M35" s="53" t="str">
        <f>IF(H35="No Change","N/A",IF(H35="New Tag Required",Lookup!F:F,IF(H35="Remove Old Sign",Lookup!F:F,IF(H35="N/A","N/A",""))))</f>
        <v/>
      </c>
      <c r="N35" s="56"/>
      <c r="O35" s="39"/>
    </row>
    <row r="36" spans="1:15" s="38" customFormat="1" x14ac:dyDescent="0.25">
      <c r="A36" s="38" t="s">
        <v>114</v>
      </c>
      <c r="B36" s="45" t="s">
        <v>77</v>
      </c>
      <c r="C36" s="39" t="s">
        <v>74</v>
      </c>
      <c r="D36" s="38" t="s">
        <v>5</v>
      </c>
      <c r="E36" s="47">
        <v>288</v>
      </c>
      <c r="F36" s="47">
        <v>190</v>
      </c>
      <c r="G36" s="47" t="s">
        <v>13</v>
      </c>
      <c r="I36" s="39"/>
      <c r="J36" s="53" t="str">
        <f>IF(G36="No Change","N/A",IF(G36="New Tag Required",Lookup!F:F,IF(G36="Remove Old Tag",Lookup!F:F,IF(G36="N/A","N/A",""))))</f>
        <v>N/A</v>
      </c>
      <c r="K36" s="56"/>
      <c r="L36" s="39"/>
      <c r="M36" s="53" t="str">
        <f>IF(H36="No Change","N/A",IF(H36="New Tag Required",Lookup!F:F,IF(H36="Remove Old Sign",Lookup!F:F,IF(H36="N/A","N/A",""))))</f>
        <v/>
      </c>
      <c r="N36" s="56"/>
      <c r="O36" s="39"/>
    </row>
    <row r="37" spans="1:15" s="38" customFormat="1" x14ac:dyDescent="0.25">
      <c r="A37" s="55" t="s">
        <v>115</v>
      </c>
      <c r="B37" s="45" t="s">
        <v>77</v>
      </c>
      <c r="C37" s="39" t="s">
        <v>74</v>
      </c>
      <c r="D37" s="38" t="s">
        <v>5</v>
      </c>
      <c r="E37" s="47">
        <v>120</v>
      </c>
      <c r="F37" s="1">
        <v>123</v>
      </c>
      <c r="G37" s="47" t="s">
        <v>13</v>
      </c>
      <c r="I37" s="39"/>
      <c r="J37" s="53" t="str">
        <f>IF(G37="No Change","N/A",IF(G37="New Tag Required",Lookup!F:F,IF(G37="Remove Old Tag",Lookup!F:F,IF(G37="N/A","N/A",""))))</f>
        <v>N/A</v>
      </c>
      <c r="K37" s="57"/>
      <c r="M37" s="53" t="str">
        <f>IF(H37="No Change","N/A",IF(H37="New Tag Required",Lookup!F:F,IF(H37="Remove Old Sign",Lookup!F:F,IF(H37="N/A","N/A",""))))</f>
        <v/>
      </c>
      <c r="N37" s="56"/>
      <c r="O37" s="39"/>
    </row>
    <row r="38" spans="1:15" s="38" customFormat="1" x14ac:dyDescent="0.25">
      <c r="A38" s="70" t="s">
        <v>116</v>
      </c>
      <c r="B38" s="45" t="s">
        <v>77</v>
      </c>
      <c r="C38" s="39" t="s">
        <v>74</v>
      </c>
      <c r="D38" s="38" t="s">
        <v>5</v>
      </c>
      <c r="E38" s="47">
        <v>29</v>
      </c>
      <c r="F38" s="1">
        <v>31</v>
      </c>
      <c r="G38" s="47" t="s">
        <v>13</v>
      </c>
      <c r="I38" s="39"/>
      <c r="J38" s="53" t="str">
        <f>IF(G38="No Change","N/A",IF(G38="New Tag Required",Lookup!F:F,IF(G38="Remove Old Tag",Lookup!F:F,IF(G38="N/A","N/A",""))))</f>
        <v>N/A</v>
      </c>
      <c r="K38" s="57"/>
      <c r="M38" s="53" t="str">
        <f>IF(H38="No Change","N/A",IF(H38="New Tag Required",Lookup!F:F,IF(H38="Remove Old Sign",Lookup!F:F,IF(H38="N/A","N/A",""))))</f>
        <v/>
      </c>
      <c r="N38" s="57"/>
    </row>
    <row r="39" spans="1:15" s="38" customFormat="1" x14ac:dyDescent="0.25">
      <c r="A39" s="70" t="s">
        <v>117</v>
      </c>
      <c r="B39" s="45" t="s">
        <v>77</v>
      </c>
      <c r="C39" s="39" t="s">
        <v>74</v>
      </c>
      <c r="D39" s="38" t="s">
        <v>5</v>
      </c>
      <c r="E39" s="47">
        <v>30</v>
      </c>
      <c r="F39" s="1">
        <v>26</v>
      </c>
      <c r="G39" s="47" t="s">
        <v>13</v>
      </c>
      <c r="I39" s="39"/>
      <c r="J39" s="53" t="str">
        <f>IF(G39="No Change","N/A",IF(G39="New Tag Required",Lookup!F:F,IF(G39="Remove Old Tag",Lookup!F:F,IF(G39="N/A","N/A",""))))</f>
        <v>N/A</v>
      </c>
      <c r="K39" s="57"/>
      <c r="M39" s="53" t="str">
        <f>IF(H39="No Change","N/A",IF(H39="New Tag Required",Lookup!F:F,IF(H39="Remove Old Sign",Lookup!F:F,IF(H39="N/A","N/A",""))))</f>
        <v/>
      </c>
      <c r="N39" s="57"/>
    </row>
    <row r="40" spans="1:15" s="38" customFormat="1" x14ac:dyDescent="0.25">
      <c r="A40" s="70" t="s">
        <v>118</v>
      </c>
      <c r="B40" s="45" t="s">
        <v>77</v>
      </c>
      <c r="C40" s="39" t="s">
        <v>74</v>
      </c>
      <c r="D40" s="38" t="s">
        <v>5</v>
      </c>
      <c r="E40" s="47">
        <v>98</v>
      </c>
      <c r="F40" s="1">
        <v>93</v>
      </c>
      <c r="G40" s="47" t="s">
        <v>13</v>
      </c>
      <c r="I40" s="39"/>
      <c r="J40" s="53" t="str">
        <f>IF(G40="No Change","N/A",IF(G40="New Tag Required",Lookup!F:F,IF(G40="Remove Old Tag",Lookup!F:F,IF(G40="N/A","N/A",""))))</f>
        <v>N/A</v>
      </c>
      <c r="K40" s="57"/>
      <c r="M40" s="53" t="str">
        <f>IF(H40="No Change","N/A",IF(H40="New Tag Required",Lookup!F:F,IF(H40="Remove Old Sign",Lookup!F:F,IF(H40="N/A","N/A",""))))</f>
        <v/>
      </c>
      <c r="N40" s="57"/>
    </row>
    <row r="41" spans="1:15" x14ac:dyDescent="0.25">
      <c r="A41" s="70" t="s">
        <v>119</v>
      </c>
      <c r="B41" s="45" t="s">
        <v>77</v>
      </c>
      <c r="C41" s="39" t="s">
        <v>74</v>
      </c>
      <c r="D41" s="38" t="s">
        <v>5</v>
      </c>
      <c r="E41" s="47">
        <v>29</v>
      </c>
      <c r="F41" s="1">
        <v>29</v>
      </c>
      <c r="G41" s="47" t="s">
        <v>13</v>
      </c>
      <c r="J41" s="10" t="str">
        <f>IF(G41="No Change","N/A",IF(G41="New Tag Required",Lookup!F:F,IF(G41="Remove Old Tag",Lookup!F:F,IF(G41="N/A","N/A",""))))</f>
        <v>N/A</v>
      </c>
      <c r="K41" s="31"/>
      <c r="M41" s="10" t="str">
        <f>IF(H41="No Change","N/A",IF(H41="New Tag Required",Lookup!F:F,IF(H41="Remove Old Sign",Lookup!F:F,IF(H41="N/A","N/A",""))))</f>
        <v/>
      </c>
      <c r="N41" s="31"/>
    </row>
    <row r="42" spans="1:15" x14ac:dyDescent="0.25">
      <c r="A42" s="70" t="s">
        <v>120</v>
      </c>
      <c r="B42" s="45" t="s">
        <v>77</v>
      </c>
      <c r="C42" s="39" t="s">
        <v>74</v>
      </c>
      <c r="D42" s="38" t="s">
        <v>5</v>
      </c>
      <c r="E42" s="47">
        <v>115</v>
      </c>
      <c r="F42" s="1">
        <v>101</v>
      </c>
      <c r="G42" s="47" t="s">
        <v>13</v>
      </c>
      <c r="J42" s="10" t="str">
        <f>IF(G42="No Change","N/A",IF(G42="New Tag Required",Lookup!F:F,IF(G42="Remove Old Tag",Lookup!F:F,IF(G42="N/A","N/A",""))))</f>
        <v>N/A</v>
      </c>
      <c r="K42" s="31"/>
      <c r="M42" s="10" t="str">
        <f>IF(H42="No Change","N/A",IF(H42="New Tag Required",Lookup!F:F,IF(H42="Remove Old Sign",Lookup!F:F,IF(H42="N/A","N/A",""))))</f>
        <v/>
      </c>
      <c r="N42" s="31"/>
    </row>
    <row r="43" spans="1:15" x14ac:dyDescent="0.25">
      <c r="A43" s="70" t="s">
        <v>121</v>
      </c>
      <c r="B43" s="45" t="s">
        <v>77</v>
      </c>
      <c r="C43" s="39" t="s">
        <v>74</v>
      </c>
      <c r="D43" s="38" t="s">
        <v>5</v>
      </c>
      <c r="E43" s="47">
        <v>120</v>
      </c>
      <c r="F43" s="1">
        <v>257</v>
      </c>
      <c r="G43" s="47" t="s">
        <v>13</v>
      </c>
      <c r="J43" s="10" t="str">
        <f>IF(G43="No Change","N/A",IF(G43="New Tag Required",Lookup!F:F,IF(G43="Remove Old Tag",Lookup!F:F,IF(G43="N/A","N/A",""))))</f>
        <v>N/A</v>
      </c>
      <c r="K43" s="31"/>
      <c r="M43" s="10" t="str">
        <f>IF(H43="No Change","N/A",IF(H43="New Tag Required",Lookup!F:F,IF(H43="Remove Old Sign",Lookup!F:F,IF(H43="N/A","N/A",""))))</f>
        <v/>
      </c>
      <c r="N43" s="31"/>
    </row>
    <row r="44" spans="1:15" x14ac:dyDescent="0.25">
      <c r="A44" s="70" t="s">
        <v>122</v>
      </c>
      <c r="B44" s="45" t="s">
        <v>77</v>
      </c>
      <c r="C44" s="39" t="s">
        <v>74</v>
      </c>
      <c r="D44" s="38" t="s">
        <v>5</v>
      </c>
      <c r="E44" s="47">
        <v>130</v>
      </c>
      <c r="F44" s="1">
        <v>124</v>
      </c>
      <c r="G44" s="47" t="s">
        <v>13</v>
      </c>
      <c r="K44" s="31"/>
      <c r="N44" s="31"/>
    </row>
    <row r="45" spans="1:15" x14ac:dyDescent="0.25">
      <c r="A45" s="70" t="s">
        <v>123</v>
      </c>
      <c r="B45" s="45" t="s">
        <v>77</v>
      </c>
      <c r="C45" s="39" t="s">
        <v>74</v>
      </c>
      <c r="D45" s="38" t="s">
        <v>5</v>
      </c>
      <c r="E45" s="47">
        <v>244</v>
      </c>
      <c r="F45" s="1">
        <v>425</v>
      </c>
      <c r="G45" s="47" t="s">
        <v>13</v>
      </c>
      <c r="K45" s="31"/>
    </row>
    <row r="46" spans="1:15" x14ac:dyDescent="0.25">
      <c r="A46" s="70" t="s">
        <v>124</v>
      </c>
      <c r="B46" s="45" t="s">
        <v>77</v>
      </c>
      <c r="C46" s="39" t="s">
        <v>74</v>
      </c>
      <c r="D46" s="38" t="s">
        <v>5</v>
      </c>
      <c r="E46" s="47">
        <v>276</v>
      </c>
      <c r="F46" s="1">
        <v>280</v>
      </c>
      <c r="G46" s="47" t="s">
        <v>13</v>
      </c>
      <c r="K46" s="31"/>
    </row>
    <row r="47" spans="1:15" x14ac:dyDescent="0.25">
      <c r="A47" s="70" t="s">
        <v>125</v>
      </c>
      <c r="B47" s="45" t="s">
        <v>77</v>
      </c>
      <c r="C47" s="39" t="s">
        <v>74</v>
      </c>
      <c r="D47" s="38" t="s">
        <v>5</v>
      </c>
      <c r="E47" s="47">
        <v>24</v>
      </c>
      <c r="F47" s="1">
        <v>25</v>
      </c>
      <c r="G47" s="47" t="s">
        <v>13</v>
      </c>
      <c r="K47" s="31"/>
    </row>
    <row r="48" spans="1:15" x14ac:dyDescent="0.25">
      <c r="A48" s="70" t="s">
        <v>126</v>
      </c>
      <c r="B48" s="45" t="s">
        <v>77</v>
      </c>
      <c r="C48" s="39" t="s">
        <v>74</v>
      </c>
      <c r="D48" s="38" t="s">
        <v>5</v>
      </c>
      <c r="E48" s="47">
        <v>16</v>
      </c>
      <c r="F48" s="1">
        <v>15</v>
      </c>
      <c r="G48" s="47" t="s">
        <v>13</v>
      </c>
      <c r="K48" s="31"/>
    </row>
    <row r="49" spans="1:11" x14ac:dyDescent="0.25">
      <c r="A49" s="70" t="s">
        <v>127</v>
      </c>
      <c r="B49" s="45" t="s">
        <v>77</v>
      </c>
      <c r="C49" s="39" t="s">
        <v>74</v>
      </c>
      <c r="D49" s="38" t="s">
        <v>5</v>
      </c>
      <c r="E49" s="47">
        <v>16</v>
      </c>
      <c r="F49" s="1">
        <v>14</v>
      </c>
      <c r="G49" s="47" t="s">
        <v>13</v>
      </c>
      <c r="K49" s="31"/>
    </row>
    <row r="50" spans="1:11" x14ac:dyDescent="0.25">
      <c r="A50" s="70" t="s">
        <v>128</v>
      </c>
      <c r="B50" s="45" t="s">
        <v>77</v>
      </c>
      <c r="C50" s="39" t="s">
        <v>74</v>
      </c>
      <c r="D50" s="38" t="s">
        <v>5</v>
      </c>
      <c r="E50" s="47">
        <v>135</v>
      </c>
      <c r="F50" s="1">
        <v>116</v>
      </c>
      <c r="G50" s="47" t="s">
        <v>13</v>
      </c>
      <c r="K50" s="31"/>
    </row>
    <row r="51" spans="1:11" x14ac:dyDescent="0.25">
      <c r="A51" s="70" t="s">
        <v>129</v>
      </c>
      <c r="B51" s="45" t="s">
        <v>77</v>
      </c>
      <c r="C51" s="39" t="s">
        <v>74</v>
      </c>
      <c r="D51" s="38" t="s">
        <v>5</v>
      </c>
      <c r="E51" s="47">
        <v>462</v>
      </c>
      <c r="F51" s="1">
        <v>393</v>
      </c>
      <c r="G51" s="47" t="s">
        <v>13</v>
      </c>
      <c r="K51" s="31"/>
    </row>
    <row r="52" spans="1:11" x14ac:dyDescent="0.25">
      <c r="A52" s="70" t="s">
        <v>130</v>
      </c>
      <c r="B52" s="45" t="s">
        <v>77</v>
      </c>
      <c r="C52" s="39" t="s">
        <v>74</v>
      </c>
      <c r="D52" s="38" t="s">
        <v>5</v>
      </c>
      <c r="E52" s="47">
        <v>228</v>
      </c>
      <c r="F52" s="1">
        <v>200</v>
      </c>
      <c r="G52" s="47" t="s">
        <v>13</v>
      </c>
      <c r="K52" s="31"/>
    </row>
    <row r="53" spans="1:11" x14ac:dyDescent="0.25">
      <c r="A53" s="70" t="s">
        <v>131</v>
      </c>
      <c r="B53" s="45" t="s">
        <v>77</v>
      </c>
      <c r="C53" s="39" t="s">
        <v>74</v>
      </c>
      <c r="D53" s="38" t="s">
        <v>5</v>
      </c>
      <c r="E53" s="47">
        <v>299</v>
      </c>
      <c r="F53" s="1">
        <v>671</v>
      </c>
      <c r="G53" s="47" t="s">
        <v>13</v>
      </c>
      <c r="K53" s="31"/>
    </row>
    <row r="54" spans="1:11" x14ac:dyDescent="0.25">
      <c r="A54" s="70" t="s">
        <v>132</v>
      </c>
      <c r="B54" s="45" t="s">
        <v>77</v>
      </c>
      <c r="C54" s="39" t="s">
        <v>74</v>
      </c>
      <c r="D54" s="38" t="s">
        <v>5</v>
      </c>
      <c r="E54" s="47">
        <v>480</v>
      </c>
      <c r="F54" s="1">
        <v>243</v>
      </c>
      <c r="G54" s="47" t="s">
        <v>13</v>
      </c>
      <c r="K54" s="31"/>
    </row>
    <row r="55" spans="1:11" x14ac:dyDescent="0.25">
      <c r="A55" s="70" t="s">
        <v>133</v>
      </c>
      <c r="B55" s="45" t="s">
        <v>77</v>
      </c>
      <c r="C55" s="11" t="s">
        <v>50</v>
      </c>
      <c r="D55" s="38" t="s">
        <v>5</v>
      </c>
      <c r="E55" s="47">
        <v>0</v>
      </c>
      <c r="F55" s="1">
        <v>355</v>
      </c>
      <c r="G55" s="47" t="s">
        <v>3</v>
      </c>
      <c r="K55" s="31"/>
    </row>
    <row r="56" spans="1:11" x14ac:dyDescent="0.25">
      <c r="A56" s="70" t="s">
        <v>134</v>
      </c>
      <c r="B56" s="45" t="s">
        <v>77</v>
      </c>
      <c r="C56" s="11" t="s">
        <v>74</v>
      </c>
      <c r="D56" s="38" t="s">
        <v>5</v>
      </c>
      <c r="E56" s="47">
        <v>218</v>
      </c>
      <c r="F56" s="1">
        <v>313</v>
      </c>
      <c r="G56" s="47" t="s">
        <v>13</v>
      </c>
      <c r="K56" s="31"/>
    </row>
    <row r="57" spans="1:11" x14ac:dyDescent="0.25">
      <c r="A57" s="70" t="s">
        <v>135</v>
      </c>
      <c r="B57" s="45" t="s">
        <v>77</v>
      </c>
      <c r="C57" s="11" t="s">
        <v>74</v>
      </c>
      <c r="D57" s="38" t="s">
        <v>5</v>
      </c>
      <c r="E57" s="47">
        <v>372</v>
      </c>
      <c r="F57" s="1">
        <v>350</v>
      </c>
      <c r="G57" s="47" t="s">
        <v>13</v>
      </c>
      <c r="K57" s="31"/>
    </row>
    <row r="58" spans="1:11" ht="30" x14ac:dyDescent="0.25">
      <c r="A58" s="70" t="s">
        <v>143</v>
      </c>
      <c r="B58" s="45" t="s">
        <v>77</v>
      </c>
      <c r="C58" s="11" t="s">
        <v>52</v>
      </c>
      <c r="D58" s="38" t="s">
        <v>5</v>
      </c>
      <c r="E58" s="47">
        <v>140</v>
      </c>
      <c r="F58" s="1"/>
      <c r="G58" s="47" t="s">
        <v>53</v>
      </c>
      <c r="K58" s="31"/>
    </row>
    <row r="59" spans="1:11" x14ac:dyDescent="0.25">
      <c r="A59" s="70" t="s">
        <v>136</v>
      </c>
      <c r="B59" s="45" t="s">
        <v>77</v>
      </c>
      <c r="C59" s="11" t="s">
        <v>74</v>
      </c>
      <c r="D59" s="38" t="s">
        <v>5</v>
      </c>
      <c r="E59" s="47">
        <v>126</v>
      </c>
      <c r="F59" s="1">
        <v>101</v>
      </c>
      <c r="G59" s="47" t="s">
        <v>13</v>
      </c>
      <c r="K59" s="31"/>
    </row>
    <row r="60" spans="1:11" x14ac:dyDescent="0.25">
      <c r="A60" s="70" t="s">
        <v>137</v>
      </c>
      <c r="B60" s="45" t="s">
        <v>77</v>
      </c>
      <c r="C60" s="11" t="s">
        <v>74</v>
      </c>
      <c r="D60" s="38" t="s">
        <v>5</v>
      </c>
      <c r="E60" s="47">
        <v>54</v>
      </c>
      <c r="F60" s="1">
        <v>58</v>
      </c>
      <c r="G60" s="47" t="s">
        <v>13</v>
      </c>
      <c r="K60" s="31"/>
    </row>
    <row r="61" spans="1:11" x14ac:dyDescent="0.25">
      <c r="A61" s="70" t="s">
        <v>138</v>
      </c>
      <c r="B61" s="45" t="s">
        <v>77</v>
      </c>
      <c r="C61" s="11" t="s">
        <v>50</v>
      </c>
      <c r="D61" s="38" t="s">
        <v>5</v>
      </c>
      <c r="E61" s="47">
        <v>0</v>
      </c>
      <c r="F61" s="1">
        <v>22</v>
      </c>
      <c r="G61" s="47" t="s">
        <v>3</v>
      </c>
      <c r="K61" s="31"/>
    </row>
    <row r="62" spans="1:11" x14ac:dyDescent="0.25">
      <c r="A62" s="70" t="s">
        <v>139</v>
      </c>
      <c r="B62" s="45" t="s">
        <v>77</v>
      </c>
      <c r="C62" s="11" t="s">
        <v>74</v>
      </c>
      <c r="D62" s="38" t="s">
        <v>5</v>
      </c>
      <c r="E62" s="47">
        <v>53</v>
      </c>
      <c r="F62" s="1">
        <v>63</v>
      </c>
      <c r="G62" s="47" t="s">
        <v>13</v>
      </c>
      <c r="K62" s="31"/>
    </row>
    <row r="63" spans="1:11" x14ac:dyDescent="0.25">
      <c r="A63" s="70" t="s">
        <v>140</v>
      </c>
      <c r="B63" s="45" t="s">
        <v>77</v>
      </c>
      <c r="C63" s="11" t="s">
        <v>74</v>
      </c>
      <c r="D63" s="38" t="s">
        <v>5</v>
      </c>
      <c r="E63" s="47">
        <v>112</v>
      </c>
      <c r="F63" s="1">
        <v>113</v>
      </c>
      <c r="G63" s="47" t="s">
        <v>13</v>
      </c>
      <c r="K63" s="31"/>
    </row>
    <row r="64" spans="1:11" x14ac:dyDescent="0.25">
      <c r="A64" s="70" t="s">
        <v>141</v>
      </c>
      <c r="B64" s="45" t="s">
        <v>77</v>
      </c>
      <c r="C64" s="11" t="s">
        <v>74</v>
      </c>
      <c r="D64" s="38" t="s">
        <v>5</v>
      </c>
      <c r="E64" s="47">
        <v>59</v>
      </c>
      <c r="F64" s="1">
        <v>64</v>
      </c>
      <c r="G64" s="47" t="s">
        <v>13</v>
      </c>
      <c r="K64" s="31"/>
    </row>
    <row r="65" spans="1:13" x14ac:dyDescent="0.25">
      <c r="A65" s="70" t="s">
        <v>142</v>
      </c>
      <c r="B65" s="45" t="s">
        <v>77</v>
      </c>
      <c r="C65" s="11" t="s">
        <v>74</v>
      </c>
      <c r="D65" s="38" t="s">
        <v>5</v>
      </c>
      <c r="E65" s="47">
        <v>24</v>
      </c>
      <c r="F65" s="1">
        <v>26</v>
      </c>
      <c r="G65" s="47" t="s">
        <v>13</v>
      </c>
      <c r="K65" s="31"/>
    </row>
    <row r="66" spans="1:13" x14ac:dyDescent="0.25">
      <c r="C66" s="11"/>
      <c r="E66" s="30"/>
      <c r="F66" s="30"/>
      <c r="G66" s="30"/>
      <c r="K66" s="31"/>
    </row>
    <row r="67" spans="1:13" x14ac:dyDescent="0.25">
      <c r="C67" s="11"/>
      <c r="E67" s="30"/>
      <c r="F67" s="30"/>
      <c r="G67" s="30"/>
      <c r="K67" s="31"/>
    </row>
    <row r="68" spans="1:13" x14ac:dyDescent="0.25">
      <c r="C68" s="11"/>
      <c r="G68" s="30"/>
      <c r="K68" s="31"/>
    </row>
    <row r="69" spans="1:13" x14ac:dyDescent="0.25">
      <c r="C69" s="11"/>
      <c r="G69" s="30"/>
      <c r="K69" s="31"/>
    </row>
    <row r="70" spans="1:13" ht="15.75" thickBot="1" x14ac:dyDescent="0.3">
      <c r="C70" s="11"/>
      <c r="G70" s="30"/>
      <c r="K70" s="31"/>
    </row>
    <row r="71" spans="1:13" ht="45" x14ac:dyDescent="0.25">
      <c r="C71" s="11"/>
      <c r="G71" s="66" t="s">
        <v>45</v>
      </c>
      <c r="H71" s="67" t="s">
        <v>46</v>
      </c>
      <c r="J71" s="68" t="s">
        <v>40</v>
      </c>
      <c r="K71" s="10"/>
      <c r="L71" s="10"/>
      <c r="M71" s="68" t="s">
        <v>41</v>
      </c>
    </row>
    <row r="72" spans="1:13" ht="15.75" thickBot="1" x14ac:dyDescent="0.3">
      <c r="C72" s="11"/>
      <c r="G72" s="14">
        <f>COUNTIF(G6:G71,"New Tag Required")</f>
        <v>13</v>
      </c>
      <c r="H72" s="13">
        <f>COUNTIF(H6:H71,"New Sign Required")</f>
        <v>0</v>
      </c>
      <c r="J72" s="12">
        <f>COUNTIF(J6:J71,"Installed")</f>
        <v>0</v>
      </c>
      <c r="K72" s="10"/>
      <c r="L72" s="10"/>
      <c r="M72" s="12">
        <f>COUNTIF(M6:M71,"Installed")</f>
        <v>0</v>
      </c>
    </row>
    <row r="73" spans="1:13" x14ac:dyDescent="0.25">
      <c r="C73" s="11"/>
      <c r="G73" s="30"/>
    </row>
    <row r="74" spans="1:13" x14ac:dyDescent="0.25">
      <c r="C74" s="11"/>
      <c r="G74" s="30"/>
    </row>
    <row r="75" spans="1:13" x14ac:dyDescent="0.25">
      <c r="C75" s="11"/>
      <c r="G75" s="30"/>
    </row>
    <row r="76" spans="1:13" x14ac:dyDescent="0.25">
      <c r="C76" s="11"/>
      <c r="G76" s="30"/>
    </row>
    <row r="77" spans="1:13" x14ac:dyDescent="0.25">
      <c r="C77" s="11"/>
      <c r="G77" s="30"/>
    </row>
    <row r="78" spans="1:13" x14ac:dyDescent="0.25">
      <c r="C78" s="11"/>
      <c r="G78" s="30"/>
    </row>
    <row r="79" spans="1:13" x14ac:dyDescent="0.25">
      <c r="C79" s="11"/>
      <c r="G79" s="30"/>
    </row>
    <row r="80" spans="1:13" x14ac:dyDescent="0.25">
      <c r="C80" s="11"/>
      <c r="G80" s="30"/>
    </row>
    <row r="81" spans="3:7" x14ac:dyDescent="0.25">
      <c r="C81" s="11"/>
      <c r="G81" s="30"/>
    </row>
    <row r="82" spans="3:7" x14ac:dyDescent="0.25">
      <c r="C82" s="11"/>
      <c r="G82" s="30"/>
    </row>
    <row r="83" spans="3:7" x14ac:dyDescent="0.25">
      <c r="C83" s="11"/>
      <c r="G83" s="30"/>
    </row>
    <row r="84" spans="3:7" x14ac:dyDescent="0.25">
      <c r="C84" s="11"/>
      <c r="G84" s="30"/>
    </row>
    <row r="85" spans="3:7" x14ac:dyDescent="0.25">
      <c r="C85" s="11"/>
      <c r="G85" s="30"/>
    </row>
    <row r="86" spans="3:7" x14ac:dyDescent="0.25">
      <c r="C86" s="11"/>
      <c r="G86" s="30"/>
    </row>
    <row r="87" spans="3:7" x14ac:dyDescent="0.25">
      <c r="C87" s="11"/>
      <c r="G87" s="30"/>
    </row>
    <row r="88" spans="3:7" x14ac:dyDescent="0.25">
      <c r="G88" s="30"/>
    </row>
    <row r="89" spans="3:7" x14ac:dyDescent="0.25">
      <c r="G89" s="30"/>
    </row>
    <row r="90" spans="3:7" x14ac:dyDescent="0.25">
      <c r="G90" s="30"/>
    </row>
    <row r="91" spans="3:7" x14ac:dyDescent="0.25">
      <c r="G91" s="30"/>
    </row>
    <row r="92" spans="3:7" x14ac:dyDescent="0.25">
      <c r="G92" s="30"/>
    </row>
    <row r="204" spans="3:3" x14ac:dyDescent="0.25">
      <c r="C204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3">
    <mergeCell ref="B1:C1"/>
    <mergeCell ref="B2:C2"/>
    <mergeCell ref="A10:G10"/>
  </mergeCells>
  <conditionalFormatting sqref="G77:G91 G22:G70">
    <cfRule type="containsText" dxfId="91" priority="179" operator="containsText" text="New Tag Required">
      <formula>NOT(ISERROR(SEARCH("New Tag Required",G22)))</formula>
    </cfRule>
  </conditionalFormatting>
  <conditionalFormatting sqref="D6 D12:D103">
    <cfRule type="containsText" dxfId="90" priority="178" operator="containsText" text="Yes">
      <formula>NOT(ISERROR(SEARCH("Yes",D6)))</formula>
    </cfRule>
  </conditionalFormatting>
  <conditionalFormatting sqref="H77:H137 H238:H459 H22:H70">
    <cfRule type="containsText" dxfId="89" priority="166" operator="containsText" text="New Sign Required">
      <formula>NOT(ISERROR(SEARCH("New Sign Required",H22)))</formula>
    </cfRule>
  </conditionalFormatting>
  <conditionalFormatting sqref="G77:G137 G22:H70">
    <cfRule type="containsText" dxfId="88" priority="165" operator="containsText" text="Action Required">
      <formula>NOT(ISERROR(SEARCH("Action Required",G22)))</formula>
    </cfRule>
  </conditionalFormatting>
  <conditionalFormatting sqref="H77:H137">
    <cfRule type="containsText" dxfId="87" priority="164" operator="containsText" text="Action Required">
      <formula>NOT(ISERROR(SEARCH("Action Required",H77)))</formula>
    </cfRule>
  </conditionalFormatting>
  <conditionalFormatting sqref="G6 G73:G76">
    <cfRule type="containsText" dxfId="86" priority="106" operator="containsText" text="New Tag Required">
      <formula>NOT(ISERROR(SEARCH("New Tag Required",G6)))</formula>
    </cfRule>
  </conditionalFormatting>
  <conditionalFormatting sqref="H6 H73:H76">
    <cfRule type="containsText" dxfId="85" priority="104" operator="containsText" text="New Sign Required">
      <formula>NOT(ISERROR(SEARCH("New Sign Required",H6)))</formula>
    </cfRule>
  </conditionalFormatting>
  <conditionalFormatting sqref="G6 G73:G76">
    <cfRule type="containsText" dxfId="84" priority="103" operator="containsText" text="Action Required">
      <formula>NOT(ISERROR(SEARCH("Action Required",G6)))</formula>
    </cfRule>
  </conditionalFormatting>
  <conditionalFormatting sqref="H6 H73:H76">
    <cfRule type="containsText" dxfId="83" priority="102" operator="containsText" text="Action Required">
      <formula>NOT(ISERROR(SEARCH("Action Required",H6)))</formula>
    </cfRule>
  </conditionalFormatting>
  <conditionalFormatting sqref="G6">
    <cfRule type="containsText" dxfId="82" priority="101" operator="containsText" text="New Tag Required">
      <formula>NOT(ISERROR(SEARCH("New Tag Required",G6)))</formula>
    </cfRule>
  </conditionalFormatting>
  <conditionalFormatting sqref="D6">
    <cfRule type="containsText" dxfId="81" priority="100" operator="containsText" text="Yes">
      <formula>NOT(ISERROR(SEARCH("Yes",D6)))</formula>
    </cfRule>
  </conditionalFormatting>
  <conditionalFormatting sqref="G6">
    <cfRule type="containsText" dxfId="80" priority="99" operator="containsText" text="Action Required">
      <formula>NOT(ISERROR(SEARCH("Action Required",G6)))</formula>
    </cfRule>
  </conditionalFormatting>
  <conditionalFormatting sqref="D104:D203">
    <cfRule type="containsText" dxfId="79" priority="98" operator="containsText" text="Yes">
      <formula>NOT(ISERROR(SEARCH("Yes",D104)))</formula>
    </cfRule>
  </conditionalFormatting>
  <conditionalFormatting sqref="H138:H237">
    <cfRule type="containsText" dxfId="78" priority="97" operator="containsText" text="New Sign Required">
      <formula>NOT(ISERROR(SEARCH("New Sign Required",H138)))</formula>
    </cfRule>
  </conditionalFormatting>
  <conditionalFormatting sqref="G138:G237">
    <cfRule type="containsText" dxfId="77" priority="96" operator="containsText" text="Action Required">
      <formula>NOT(ISERROR(SEARCH("Action Required",G138)))</formula>
    </cfRule>
  </conditionalFormatting>
  <conditionalFormatting sqref="H138:H237">
    <cfRule type="containsText" dxfId="76" priority="95" operator="containsText" text="Action Required">
      <formula>NOT(ISERROR(SEARCH("Action Required",H138)))</formula>
    </cfRule>
  </conditionalFormatting>
  <conditionalFormatting sqref="D8:D9 D11">
    <cfRule type="containsText" dxfId="75" priority="81" operator="containsText" text="Yes">
      <formula>NOT(ISERROR(SEARCH("Yes",D8)))</formula>
    </cfRule>
  </conditionalFormatting>
  <conditionalFormatting sqref="G8:G9 G11">
    <cfRule type="containsText" dxfId="74" priority="80" operator="containsText" text="New Tag Required">
      <formula>NOT(ISERROR(SEARCH("New Tag Required",G8)))</formula>
    </cfRule>
  </conditionalFormatting>
  <conditionalFormatting sqref="H8:H11">
    <cfRule type="containsText" dxfId="73" priority="79" operator="containsText" text="New Sign Required">
      <formula>NOT(ISERROR(SEARCH("New Sign Required",H8)))</formula>
    </cfRule>
  </conditionalFormatting>
  <conditionalFormatting sqref="G8:G9 G11">
    <cfRule type="containsText" dxfId="72" priority="78" operator="containsText" text="Action Required">
      <formula>NOT(ISERROR(SEARCH("Action Required",G8)))</formula>
    </cfRule>
  </conditionalFormatting>
  <conditionalFormatting sqref="H8:H11">
    <cfRule type="containsText" dxfId="71" priority="77" operator="containsText" text="Action Required">
      <formula>NOT(ISERROR(SEARCH("Action Required",H8)))</formula>
    </cfRule>
  </conditionalFormatting>
  <conditionalFormatting sqref="G12:G13">
    <cfRule type="containsText" dxfId="70" priority="76" operator="containsText" text="New Tag Required">
      <formula>NOT(ISERROR(SEARCH("New Tag Required",G12)))</formula>
    </cfRule>
  </conditionalFormatting>
  <conditionalFormatting sqref="H12:H13">
    <cfRule type="containsText" dxfId="69" priority="75" operator="containsText" text="New Sign Required">
      <formula>NOT(ISERROR(SEARCH("New Sign Required",H12)))</formula>
    </cfRule>
  </conditionalFormatting>
  <conditionalFormatting sqref="G12:G13">
    <cfRule type="containsText" dxfId="68" priority="74" operator="containsText" text="Action Required">
      <formula>NOT(ISERROR(SEARCH("Action Required",G12)))</formula>
    </cfRule>
  </conditionalFormatting>
  <conditionalFormatting sqref="H12:H13">
    <cfRule type="containsText" dxfId="67" priority="73" operator="containsText" text="Action Required">
      <formula>NOT(ISERROR(SEARCH("Action Required",H12)))</formula>
    </cfRule>
  </conditionalFormatting>
  <conditionalFormatting sqref="J2:N2">
    <cfRule type="cellIs" dxfId="66" priority="72" operator="notEqual">
      <formula>0</formula>
    </cfRule>
  </conditionalFormatting>
  <conditionalFormatting sqref="J6:J43">
    <cfRule type="cellIs" dxfId="65" priority="71" operator="equal">
      <formula>0</formula>
    </cfRule>
  </conditionalFormatting>
  <conditionalFormatting sqref="M6:M43">
    <cfRule type="cellIs" dxfId="64" priority="70" operator="equal">
      <formula>0</formula>
    </cfRule>
  </conditionalFormatting>
  <conditionalFormatting sqref="M6:M43 J6:J43">
    <cfRule type="cellIs" dxfId="63" priority="67" operator="equal">
      <formula>"In Progress"</formula>
    </cfRule>
    <cfRule type="cellIs" dxfId="62" priority="68" operator="equal">
      <formula>"Log Issues"</formula>
    </cfRule>
    <cfRule type="cellIs" dxfId="61" priority="69" operator="equal">
      <formula>"N/A"</formula>
    </cfRule>
  </conditionalFormatting>
  <conditionalFormatting sqref="K6:L29">
    <cfRule type="expression" dxfId="60" priority="66">
      <formula>$J6="Log Issues"</formula>
    </cfRule>
  </conditionalFormatting>
  <conditionalFormatting sqref="N6:N29">
    <cfRule type="expression" dxfId="59" priority="65">
      <formula>$M6="Log Issues"</formula>
    </cfRule>
  </conditionalFormatting>
  <conditionalFormatting sqref="H1:H6 H22:H1048576 H8:H13">
    <cfRule type="containsText" dxfId="58" priority="59" operator="containsText" text="Remove Old Sign">
      <formula>NOT(ISERROR(SEARCH("Remove Old Sign",H1)))</formula>
    </cfRule>
    <cfRule type="containsText" dxfId="57" priority="60" operator="containsText" text="Move Sign to New Location">
      <formula>NOT(ISERROR(SEARCH("Move Sign to New Location",H1)))</formula>
    </cfRule>
  </conditionalFormatting>
  <conditionalFormatting sqref="G1:G6 G8:G9 G22:G1048576 G11:G13">
    <cfRule type="containsText" dxfId="56" priority="58" operator="containsText" text="Remove Old Tag">
      <formula>NOT(ISERROR(SEARCH("Remove Old Tag",G1)))</formula>
    </cfRule>
  </conditionalFormatting>
  <conditionalFormatting sqref="D7">
    <cfRule type="containsText" dxfId="55" priority="57" operator="containsText" text="Yes">
      <formula>NOT(ISERROR(SEARCH("Yes",D7)))</formula>
    </cfRule>
  </conditionalFormatting>
  <conditionalFormatting sqref="G7">
    <cfRule type="containsText" dxfId="54" priority="56" operator="containsText" text="New Tag Required">
      <formula>NOT(ISERROR(SEARCH("New Tag Required",G7)))</formula>
    </cfRule>
  </conditionalFormatting>
  <conditionalFormatting sqref="H7">
    <cfRule type="containsText" dxfId="53" priority="55" operator="containsText" text="New Sign Required">
      <formula>NOT(ISERROR(SEARCH("New Sign Required",H7)))</formula>
    </cfRule>
  </conditionalFormatting>
  <conditionalFormatting sqref="G7">
    <cfRule type="containsText" dxfId="52" priority="54" operator="containsText" text="Action Required">
      <formula>NOT(ISERROR(SEARCH("Action Required",G7)))</formula>
    </cfRule>
  </conditionalFormatting>
  <conditionalFormatting sqref="H7">
    <cfRule type="containsText" dxfId="51" priority="53" operator="containsText" text="Action Required">
      <formula>NOT(ISERROR(SEARCH("Action Required",H7)))</formula>
    </cfRule>
  </conditionalFormatting>
  <conditionalFormatting sqref="G7">
    <cfRule type="containsText" dxfId="50" priority="52" operator="containsText" text="New Tag Required">
      <formula>NOT(ISERROR(SEARCH("New Tag Required",G7)))</formula>
    </cfRule>
  </conditionalFormatting>
  <conditionalFormatting sqref="D7">
    <cfRule type="containsText" dxfId="49" priority="51" operator="containsText" text="Yes">
      <formula>NOT(ISERROR(SEARCH("Yes",D7)))</formula>
    </cfRule>
  </conditionalFormatting>
  <conditionalFormatting sqref="G7">
    <cfRule type="containsText" dxfId="48" priority="50" operator="containsText" text="Action Required">
      <formula>NOT(ISERROR(SEARCH("Action Required",G7)))</formula>
    </cfRule>
  </conditionalFormatting>
  <conditionalFormatting sqref="H7">
    <cfRule type="containsText" dxfId="47" priority="48" operator="containsText" text="Remove Old Sign">
      <formula>NOT(ISERROR(SEARCH("Remove Old Sign",H7)))</formula>
    </cfRule>
    <cfRule type="containsText" dxfId="46" priority="49" operator="containsText" text="Move Sign to New Location">
      <formula>NOT(ISERROR(SEARCH("Move Sign to New Location",H7)))</formula>
    </cfRule>
  </conditionalFormatting>
  <conditionalFormatting sqref="G7">
    <cfRule type="containsText" dxfId="45" priority="47" operator="containsText" text="Remove Old Tag">
      <formula>NOT(ISERROR(SEARCH("Remove Old Tag",G7)))</formula>
    </cfRule>
  </conditionalFormatting>
  <conditionalFormatting sqref="H14:H16">
    <cfRule type="containsText" dxfId="44" priority="44" operator="containsText" text="New Sign Required">
      <formula>NOT(ISERROR(SEARCH("New Sign Required",H14)))</formula>
    </cfRule>
  </conditionalFormatting>
  <conditionalFormatting sqref="H14:H16">
    <cfRule type="containsText" dxfId="43" priority="42" operator="containsText" text="Action Required">
      <formula>NOT(ISERROR(SEARCH("Action Required",H14)))</formula>
    </cfRule>
  </conditionalFormatting>
  <conditionalFormatting sqref="H14:H16">
    <cfRule type="containsText" dxfId="42" priority="40" operator="containsText" text="Remove Old Sign">
      <formula>NOT(ISERROR(SEARCH("Remove Old Sign",H14)))</formula>
    </cfRule>
    <cfRule type="containsText" dxfId="41" priority="41" operator="containsText" text="Move Sign to New Location">
      <formula>NOT(ISERROR(SEARCH("Move Sign to New Location",H14)))</formula>
    </cfRule>
  </conditionalFormatting>
  <conditionalFormatting sqref="H17:H18">
    <cfRule type="containsText" dxfId="40" priority="36" operator="containsText" text="New Sign Required">
      <formula>NOT(ISERROR(SEARCH("New Sign Required",H17)))</formula>
    </cfRule>
  </conditionalFormatting>
  <conditionalFormatting sqref="H17:H18">
    <cfRule type="containsText" dxfId="39" priority="34" operator="containsText" text="Action Required">
      <formula>NOT(ISERROR(SEARCH("Action Required",H17)))</formula>
    </cfRule>
  </conditionalFormatting>
  <conditionalFormatting sqref="H17:H18">
    <cfRule type="containsText" dxfId="38" priority="32" operator="containsText" text="Remove Old Sign">
      <formula>NOT(ISERROR(SEARCH("Remove Old Sign",H17)))</formula>
    </cfRule>
    <cfRule type="containsText" dxfId="37" priority="33" operator="containsText" text="Move Sign to New Location">
      <formula>NOT(ISERROR(SEARCH("Move Sign to New Location",H17)))</formula>
    </cfRule>
  </conditionalFormatting>
  <conditionalFormatting sqref="G20:G21">
    <cfRule type="containsText" dxfId="36" priority="29" operator="containsText" text="New Tag Required">
      <formula>NOT(ISERROR(SEARCH("New Tag Required",G20)))</formula>
    </cfRule>
  </conditionalFormatting>
  <conditionalFormatting sqref="H19:H21">
    <cfRule type="containsText" dxfId="35" priority="28" operator="containsText" text="New Sign Required">
      <formula>NOT(ISERROR(SEARCH("New Sign Required",H19)))</formula>
    </cfRule>
  </conditionalFormatting>
  <conditionalFormatting sqref="G20:G21">
    <cfRule type="containsText" dxfId="34" priority="27" operator="containsText" text="Action Required">
      <formula>NOT(ISERROR(SEARCH("Action Required",G20)))</formula>
    </cfRule>
  </conditionalFormatting>
  <conditionalFormatting sqref="H19:H21">
    <cfRule type="containsText" dxfId="33" priority="26" operator="containsText" text="Action Required">
      <formula>NOT(ISERROR(SEARCH("Action Required",H19)))</formula>
    </cfRule>
  </conditionalFormatting>
  <conditionalFormatting sqref="H19:H21">
    <cfRule type="containsText" dxfId="32" priority="24" operator="containsText" text="Remove Old Sign">
      <formula>NOT(ISERROR(SEARCH("Remove Old Sign",H19)))</formula>
    </cfRule>
    <cfRule type="containsText" dxfId="31" priority="25" operator="containsText" text="Move Sign to New Location">
      <formula>NOT(ISERROR(SEARCH("Move Sign to New Location",H19)))</formula>
    </cfRule>
  </conditionalFormatting>
  <conditionalFormatting sqref="G20:G21">
    <cfRule type="containsText" dxfId="30" priority="23" operator="containsText" text="Remove Old Tag">
      <formula>NOT(ISERROR(SEARCH("Remove Old Tag",G20)))</formula>
    </cfRule>
  </conditionalFormatting>
  <conditionalFormatting sqref="G14">
    <cfRule type="containsText" dxfId="29" priority="22" operator="containsText" text="New Tag Required">
      <formula>NOT(ISERROR(SEARCH("New Tag Required",G14)))</formula>
    </cfRule>
  </conditionalFormatting>
  <conditionalFormatting sqref="G14">
    <cfRule type="containsText" dxfId="28" priority="21" operator="containsText" text="Action Required">
      <formula>NOT(ISERROR(SEARCH("Action Required",G14)))</formula>
    </cfRule>
  </conditionalFormatting>
  <conditionalFormatting sqref="G14">
    <cfRule type="containsText" dxfId="27" priority="20" operator="containsText" text="Remove Old Tag">
      <formula>NOT(ISERROR(SEARCH("Remove Old Tag",G14)))</formula>
    </cfRule>
  </conditionalFormatting>
  <conditionalFormatting sqref="G15">
    <cfRule type="containsText" dxfId="26" priority="19" operator="containsText" text="New Tag Required">
      <formula>NOT(ISERROR(SEARCH("New Tag Required",G15)))</formula>
    </cfRule>
  </conditionalFormatting>
  <conditionalFormatting sqref="G15">
    <cfRule type="containsText" dxfId="25" priority="18" operator="containsText" text="Action Required">
      <formula>NOT(ISERROR(SEARCH("Action Required",G15)))</formula>
    </cfRule>
  </conditionalFormatting>
  <conditionalFormatting sqref="G15">
    <cfRule type="containsText" dxfId="24" priority="17" operator="containsText" text="Remove Old Tag">
      <formula>NOT(ISERROR(SEARCH("Remove Old Tag",G15)))</formula>
    </cfRule>
  </conditionalFormatting>
  <conditionalFormatting sqref="G16">
    <cfRule type="containsText" dxfId="23" priority="16" operator="containsText" text="New Tag Required">
      <formula>NOT(ISERROR(SEARCH("New Tag Required",G16)))</formula>
    </cfRule>
  </conditionalFormatting>
  <conditionalFormatting sqref="G16">
    <cfRule type="containsText" dxfId="22" priority="15" operator="containsText" text="Action Required">
      <formula>NOT(ISERROR(SEARCH("Action Required",G16)))</formula>
    </cfRule>
  </conditionalFormatting>
  <conditionalFormatting sqref="G16">
    <cfRule type="containsText" dxfId="21" priority="14" operator="containsText" text="Remove Old Tag">
      <formula>NOT(ISERROR(SEARCH("Remove Old Tag",G16)))</formula>
    </cfRule>
  </conditionalFormatting>
  <conditionalFormatting sqref="G17">
    <cfRule type="containsText" dxfId="20" priority="13" operator="containsText" text="New Tag Required">
      <formula>NOT(ISERROR(SEARCH("New Tag Required",G17)))</formula>
    </cfRule>
  </conditionalFormatting>
  <conditionalFormatting sqref="G17">
    <cfRule type="containsText" dxfId="19" priority="12" operator="containsText" text="Action Required">
      <formula>NOT(ISERROR(SEARCH("Action Required",G17)))</formula>
    </cfRule>
  </conditionalFormatting>
  <conditionalFormatting sqref="G17">
    <cfRule type="containsText" dxfId="18" priority="11" operator="containsText" text="Remove Old Tag">
      <formula>NOT(ISERROR(SEARCH("Remove Old Tag",G17)))</formula>
    </cfRule>
  </conditionalFormatting>
  <conditionalFormatting sqref="G18">
    <cfRule type="containsText" dxfId="17" priority="10" operator="containsText" text="New Tag Required">
      <formula>NOT(ISERROR(SEARCH("New Tag Required",G18)))</formula>
    </cfRule>
  </conditionalFormatting>
  <conditionalFormatting sqref="G18">
    <cfRule type="containsText" dxfId="16" priority="9" operator="containsText" text="Action Required">
      <formula>NOT(ISERROR(SEARCH("Action Required",G18)))</formula>
    </cfRule>
  </conditionalFormatting>
  <conditionalFormatting sqref="G18">
    <cfRule type="containsText" dxfId="15" priority="8" operator="containsText" text="Remove Old Tag">
      <formula>NOT(ISERROR(SEARCH("Remove Old Tag",G18)))</formula>
    </cfRule>
  </conditionalFormatting>
  <conditionalFormatting sqref="G19">
    <cfRule type="containsText" dxfId="14" priority="7" operator="containsText" text="New Tag Required">
      <formula>NOT(ISERROR(SEARCH("New Tag Required",G19)))</formula>
    </cfRule>
  </conditionalFormatting>
  <conditionalFormatting sqref="G19">
    <cfRule type="containsText" dxfId="13" priority="6" operator="containsText" text="Action Required">
      <formula>NOT(ISERROR(SEARCH("Action Required",G19)))</formula>
    </cfRule>
  </conditionalFormatting>
  <conditionalFormatting sqref="G19">
    <cfRule type="containsText" dxfId="12" priority="5" operator="containsText" text="Remove Old Tag">
      <formula>NOT(ISERROR(SEARCH("Remove Old Tag",G19)))</formula>
    </cfRule>
  </conditionalFormatting>
  <dataValidations count="2">
    <dataValidation type="list" allowBlank="1" showInputMessage="1" showErrorMessage="1" sqref="H238:H442">
      <formula1>DoorSignage</formula1>
    </dataValidation>
    <dataValidation type="list" allowBlank="1" showInputMessage="1" showErrorMessage="1" sqref="D6:D9 D11:D7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H73:H237 H44:H70</xm:sqref>
        </x14:dataValidation>
        <x14:dataValidation type="list" allowBlank="1" showInputMessage="1" showErrorMessage="1">
          <x14:formula1>
            <xm:f>Lookup!$A$1:$A$4</xm:f>
          </x14:formula1>
          <xm:sqref>G73:G237 G66:G70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G6:G9 G11:G65</xm:sqref>
        </x14:dataValidation>
        <x14:dataValidation type="list" allowBlank="1" showInputMessage="1">
          <x14:formula1>
            <xm:f>Lookup!$E$1:$E$19</xm:f>
          </x14:formula1>
          <xm:sqref>C6:C9 C11:C203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O6:O29</xm:sqref>
        </x14:dataValidation>
        <x14:dataValidation type="list" allowBlank="1" showInputMessage="1" showErrorMessage="1">
          <x14:formula1>
            <xm:f>Lookup!$D$1:$D$10</xm:f>
          </x14:formula1>
          <xm:sqref>H6:H43</xm:sqref>
        </x14:dataValidation>
        <x14:dataValidation type="list" allowBlank="1" showInputMessage="1" showErrorMessage="1">
          <x14:formula1>
            <xm:f>Lookup!$F$1:$F$7</xm:f>
          </x14:formula1>
          <xm:sqref>J6:J43</xm:sqref>
        </x14:dataValidation>
        <x14:dataValidation type="list" allowBlank="1" showInputMessage="1" showErrorMessage="1">
          <x14:formula1>
            <xm:f>Lookup!$F$1:$F$8</xm:f>
          </x14:formula1>
          <xm:sqref>M6:M43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21" sqref="C21:C26"/>
    </sheetView>
  </sheetViews>
  <sheetFormatPr defaultColWidth="9.140625" defaultRowHeight="15" x14ac:dyDescent="0.25"/>
  <cols>
    <col min="1" max="1" width="22.42578125" style="45" bestFit="1" customWidth="1"/>
    <col min="2" max="2" width="30.140625" style="45" customWidth="1"/>
    <col min="3" max="3" width="24" style="38" customWidth="1"/>
    <col min="4" max="4" width="14.28515625" style="38" bestFit="1" customWidth="1"/>
    <col min="5" max="5" width="13.7109375" style="38" customWidth="1"/>
    <col min="6" max="6" width="13.28515625" style="38" bestFit="1" customWidth="1"/>
    <col min="7" max="8" width="18.5703125" style="38" customWidth="1"/>
    <col min="9" max="10" width="26.85546875" style="39" customWidth="1"/>
    <col min="11" max="16384" width="9.140625" style="38"/>
  </cols>
  <sheetData>
    <row r="1" spans="1:10" x14ac:dyDescent="0.25">
      <c r="A1" s="34" t="s">
        <v>7</v>
      </c>
      <c r="B1" s="35" t="str">
        <f>'KD Changes'!B1:C1</f>
        <v>0293</v>
      </c>
      <c r="C1" s="36"/>
      <c r="D1" s="17" t="s">
        <v>10</v>
      </c>
      <c r="E1" s="37">
        <f>'KD Changes'!G1</f>
        <v>42690</v>
      </c>
    </row>
    <row r="2" spans="1:10" ht="15" customHeight="1" x14ac:dyDescent="0.25">
      <c r="A2" s="40" t="s">
        <v>8</v>
      </c>
      <c r="B2" s="41" t="str">
        <f>VLOOKUP(B1,[1]BuildingList!A:B,2,FALSE)</f>
        <v>UK Chandler Hospital</v>
      </c>
      <c r="C2" s="42"/>
      <c r="D2" s="43" t="s">
        <v>12</v>
      </c>
      <c r="E2" s="44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0" t="s">
        <v>145</v>
      </c>
      <c r="B6" s="74" t="s">
        <v>159</v>
      </c>
      <c r="C6" s="1" t="s">
        <v>64</v>
      </c>
      <c r="G6" s="29"/>
      <c r="H6" s="29"/>
      <c r="I6" s="38"/>
      <c r="J6" s="38"/>
    </row>
    <row r="7" spans="1:10" x14ac:dyDescent="0.25">
      <c r="A7" s="70" t="s">
        <v>146</v>
      </c>
      <c r="B7" s="74" t="s">
        <v>160</v>
      </c>
      <c r="C7" s="1" t="s">
        <v>64</v>
      </c>
      <c r="G7" s="29"/>
      <c r="H7" s="29"/>
      <c r="I7" s="38"/>
      <c r="J7" s="38"/>
    </row>
    <row r="8" spans="1:10" ht="15" customHeight="1" x14ac:dyDescent="0.25">
      <c r="A8" s="70" t="s">
        <v>147</v>
      </c>
      <c r="B8" s="74" t="s">
        <v>161</v>
      </c>
      <c r="C8" s="1" t="s">
        <v>64</v>
      </c>
      <c r="G8" s="29"/>
      <c r="H8" s="29"/>
      <c r="I8" s="38"/>
      <c r="J8" s="38"/>
    </row>
    <row r="9" spans="1:10" x14ac:dyDescent="0.25">
      <c r="A9" s="70" t="s">
        <v>148</v>
      </c>
      <c r="B9" s="74" t="s">
        <v>162</v>
      </c>
      <c r="C9" s="1" t="s">
        <v>64</v>
      </c>
      <c r="E9" s="1" t="s">
        <v>173</v>
      </c>
      <c r="G9" s="29"/>
      <c r="H9" s="29"/>
      <c r="I9" s="38"/>
      <c r="J9" s="38"/>
    </row>
    <row r="10" spans="1:10" x14ac:dyDescent="0.25">
      <c r="A10" s="70" t="s">
        <v>149</v>
      </c>
      <c r="B10" s="74" t="s">
        <v>163</v>
      </c>
      <c r="C10" s="1" t="s">
        <v>64</v>
      </c>
      <c r="F10" s="47"/>
      <c r="G10" s="29"/>
      <c r="H10" s="29"/>
    </row>
    <row r="11" spans="1:10" x14ac:dyDescent="0.25">
      <c r="A11" s="70" t="s">
        <v>150</v>
      </c>
      <c r="B11" s="74" t="s">
        <v>164</v>
      </c>
      <c r="C11" s="1" t="s">
        <v>64</v>
      </c>
      <c r="F11" s="47"/>
      <c r="G11" s="29"/>
      <c r="H11" s="29"/>
    </row>
    <row r="12" spans="1:10" x14ac:dyDescent="0.25">
      <c r="A12" s="70" t="s">
        <v>151</v>
      </c>
      <c r="B12" s="74" t="s">
        <v>165</v>
      </c>
      <c r="C12" s="1" t="s">
        <v>64</v>
      </c>
      <c r="F12" s="47"/>
      <c r="G12" s="29"/>
      <c r="H12" s="29"/>
    </row>
    <row r="13" spans="1:10" x14ac:dyDescent="0.25">
      <c r="A13" s="70" t="s">
        <v>152</v>
      </c>
      <c r="B13" s="74" t="s">
        <v>166</v>
      </c>
      <c r="C13" s="1" t="s">
        <v>64</v>
      </c>
      <c r="E13" s="1" t="s">
        <v>174</v>
      </c>
      <c r="F13" s="47"/>
      <c r="G13" s="29"/>
      <c r="H13" s="29"/>
    </row>
    <row r="14" spans="1:10" x14ac:dyDescent="0.25">
      <c r="A14" s="70" t="s">
        <v>153</v>
      </c>
      <c r="B14" s="74" t="s">
        <v>167</v>
      </c>
      <c r="C14" s="1" t="s">
        <v>64</v>
      </c>
      <c r="F14" s="47"/>
      <c r="G14" s="29"/>
      <c r="H14" s="29"/>
    </row>
    <row r="15" spans="1:10" x14ac:dyDescent="0.25">
      <c r="A15" s="70" t="s">
        <v>154</v>
      </c>
      <c r="B15" s="74" t="s">
        <v>168</v>
      </c>
      <c r="C15" s="1" t="s">
        <v>64</v>
      </c>
      <c r="F15" s="47"/>
      <c r="G15" s="29"/>
      <c r="H15" s="29"/>
    </row>
    <row r="16" spans="1:10" x14ac:dyDescent="0.25">
      <c r="A16" s="70" t="s">
        <v>155</v>
      </c>
      <c r="B16" s="74" t="s">
        <v>169</v>
      </c>
      <c r="C16" s="1" t="s">
        <v>64</v>
      </c>
      <c r="F16" s="47"/>
      <c r="G16" s="29"/>
      <c r="H16" s="29"/>
    </row>
    <row r="17" spans="1:8" x14ac:dyDescent="0.25">
      <c r="A17" s="70" t="s">
        <v>156</v>
      </c>
      <c r="B17" s="74" t="s">
        <v>170</v>
      </c>
      <c r="C17" s="1" t="s">
        <v>64</v>
      </c>
      <c r="F17" s="47"/>
      <c r="G17" s="29"/>
      <c r="H17" s="29"/>
    </row>
    <row r="18" spans="1:8" x14ac:dyDescent="0.25">
      <c r="A18" s="70" t="s">
        <v>157</v>
      </c>
      <c r="B18" s="74" t="s">
        <v>171</v>
      </c>
      <c r="C18" s="1" t="s">
        <v>64</v>
      </c>
      <c r="F18" s="47"/>
      <c r="G18" s="29"/>
      <c r="H18" s="29"/>
    </row>
    <row r="19" spans="1:8" x14ac:dyDescent="0.25">
      <c r="A19" s="70" t="s">
        <v>158</v>
      </c>
      <c r="B19" s="74" t="s">
        <v>172</v>
      </c>
      <c r="C19" s="1" t="s">
        <v>64</v>
      </c>
      <c r="F19" s="47"/>
      <c r="G19" s="29"/>
      <c r="H19" s="29"/>
    </row>
    <row r="20" spans="1:8" x14ac:dyDescent="0.25">
      <c r="A20" s="38"/>
      <c r="B20" s="38"/>
      <c r="F20" s="47"/>
      <c r="G20" s="29"/>
      <c r="H20" s="29"/>
    </row>
    <row r="21" spans="1:8" x14ac:dyDescent="0.25">
      <c r="A21" s="75" t="s">
        <v>175</v>
      </c>
      <c r="B21" s="74" t="s">
        <v>176</v>
      </c>
      <c r="C21" s="38" t="s">
        <v>65</v>
      </c>
      <c r="F21" s="48"/>
      <c r="G21" s="29"/>
      <c r="H21" s="29"/>
    </row>
    <row r="22" spans="1:8" x14ac:dyDescent="0.25">
      <c r="A22" s="75" t="s">
        <v>177</v>
      </c>
      <c r="B22" s="74" t="s">
        <v>178</v>
      </c>
      <c r="C22" s="38" t="s">
        <v>65</v>
      </c>
      <c r="F22" s="47"/>
      <c r="G22" s="29"/>
      <c r="H22" s="29"/>
    </row>
    <row r="23" spans="1:8" x14ac:dyDescent="0.25">
      <c r="A23" s="75" t="s">
        <v>179</v>
      </c>
      <c r="B23" s="74" t="s">
        <v>180</v>
      </c>
      <c r="C23" s="38" t="s">
        <v>65</v>
      </c>
      <c r="F23" s="47"/>
      <c r="G23" s="29"/>
      <c r="H23" s="29"/>
    </row>
    <row r="24" spans="1:8" x14ac:dyDescent="0.25">
      <c r="A24" s="75" t="s">
        <v>181</v>
      </c>
      <c r="B24" s="74" t="s">
        <v>182</v>
      </c>
      <c r="C24" s="38" t="s">
        <v>65</v>
      </c>
      <c r="F24" s="47"/>
      <c r="G24" s="29"/>
      <c r="H24" s="29"/>
    </row>
    <row r="25" spans="1:8" x14ac:dyDescent="0.25">
      <c r="A25" s="75" t="s">
        <v>183</v>
      </c>
      <c r="B25" s="74" t="s">
        <v>184</v>
      </c>
      <c r="C25" s="38" t="s">
        <v>65</v>
      </c>
      <c r="F25" s="47"/>
      <c r="G25" s="29"/>
      <c r="H25" s="29"/>
    </row>
    <row r="26" spans="1:8" x14ac:dyDescent="0.25">
      <c r="A26" s="75" t="s">
        <v>185</v>
      </c>
      <c r="B26" s="74" t="s">
        <v>186</v>
      </c>
      <c r="C26" s="38" t="s">
        <v>65</v>
      </c>
      <c r="F26" s="47"/>
      <c r="G26" s="29"/>
      <c r="H26" s="29"/>
    </row>
    <row r="27" spans="1:8" x14ac:dyDescent="0.25">
      <c r="A27" s="38"/>
      <c r="B27" s="38"/>
      <c r="F27" s="47"/>
      <c r="G27" s="29"/>
      <c r="H27" s="29"/>
    </row>
    <row r="28" spans="1:8" x14ac:dyDescent="0.25">
      <c r="A28" s="38"/>
      <c r="B28" s="38"/>
      <c r="F28" s="47"/>
      <c r="G28" s="29"/>
      <c r="H28" s="29"/>
    </row>
    <row r="29" spans="1:8" x14ac:dyDescent="0.25">
      <c r="A29" s="38"/>
      <c r="B29" s="38"/>
      <c r="F29" s="47"/>
      <c r="G29" s="29"/>
      <c r="H29" s="29"/>
    </row>
    <row r="30" spans="1:8" x14ac:dyDescent="0.25">
      <c r="A30" s="38"/>
      <c r="B30" s="38"/>
      <c r="F30" s="47"/>
      <c r="G30" s="29"/>
      <c r="H30" s="29"/>
    </row>
    <row r="31" spans="1:8" x14ac:dyDescent="0.25">
      <c r="A31" s="46"/>
      <c r="E31" s="47"/>
      <c r="F31" s="47"/>
      <c r="G31" s="29"/>
      <c r="H31" s="29"/>
    </row>
    <row r="32" spans="1:8" x14ac:dyDescent="0.25">
      <c r="A32" s="46"/>
      <c r="E32" s="47"/>
      <c r="F32" s="47"/>
      <c r="G32" s="29"/>
      <c r="H32" s="29"/>
    </row>
    <row r="33" spans="1:8" x14ac:dyDescent="0.25">
      <c r="A33" s="46"/>
      <c r="E33" s="47"/>
      <c r="F33" s="47"/>
      <c r="G33" s="29"/>
      <c r="H33" s="29"/>
    </row>
    <row r="34" spans="1:8" x14ac:dyDescent="0.25">
      <c r="A34" s="46"/>
      <c r="E34" s="47"/>
      <c r="F34" s="47"/>
      <c r="G34" s="29"/>
      <c r="H34" s="29"/>
    </row>
    <row r="35" spans="1:8" x14ac:dyDescent="0.25">
      <c r="A35" s="46"/>
      <c r="E35" s="47"/>
      <c r="F35" s="47"/>
      <c r="G35" s="29"/>
      <c r="H35" s="29"/>
    </row>
    <row r="36" spans="1:8" x14ac:dyDescent="0.25">
      <c r="A36" s="46"/>
      <c r="E36" s="47"/>
      <c r="F36" s="47"/>
      <c r="G36" s="29"/>
      <c r="H36" s="29"/>
    </row>
    <row r="37" spans="1:8" x14ac:dyDescent="0.25">
      <c r="A37" s="46"/>
      <c r="E37" s="47"/>
      <c r="F37" s="47"/>
      <c r="G37" s="29"/>
      <c r="H37" s="29"/>
    </row>
    <row r="38" spans="1:8" x14ac:dyDescent="0.25">
      <c r="A38" s="46"/>
      <c r="E38" s="47"/>
      <c r="F38" s="47"/>
      <c r="G38" s="29"/>
      <c r="H38" s="29"/>
    </row>
    <row r="39" spans="1:8" x14ac:dyDescent="0.25">
      <c r="A39" s="46"/>
      <c r="E39" s="47"/>
      <c r="F39" s="47"/>
      <c r="G39" s="47"/>
    </row>
    <row r="40" spans="1:8" x14ac:dyDescent="0.25">
      <c r="A40" s="46"/>
      <c r="E40" s="47"/>
      <c r="F40" s="47"/>
      <c r="G40" s="47"/>
    </row>
    <row r="41" spans="1:8" x14ac:dyDescent="0.25">
      <c r="A41" s="49"/>
      <c r="E41" s="47"/>
      <c r="F41" s="50"/>
      <c r="G41" s="47"/>
    </row>
    <row r="42" spans="1:8" x14ac:dyDescent="0.25">
      <c r="A42" s="49"/>
      <c r="E42" s="47"/>
      <c r="F42" s="50"/>
      <c r="G42" s="47"/>
    </row>
    <row r="43" spans="1:8" x14ac:dyDescent="0.25">
      <c r="A43" s="49"/>
      <c r="E43" s="47"/>
      <c r="F43" s="51"/>
      <c r="G43" s="47"/>
    </row>
    <row r="44" spans="1:8" x14ac:dyDescent="0.25">
      <c r="A44" s="46"/>
      <c r="E44" s="47"/>
      <c r="F44" s="50"/>
      <c r="G44" s="47"/>
    </row>
    <row r="45" spans="1:8" x14ac:dyDescent="0.25">
      <c r="A45" s="46"/>
      <c r="E45" s="47"/>
      <c r="F45" s="50"/>
      <c r="G45" s="47"/>
    </row>
    <row r="46" spans="1:8" x14ac:dyDescent="0.25">
      <c r="A46" s="52"/>
      <c r="E46" s="47"/>
      <c r="F46" s="47"/>
      <c r="G46" s="47"/>
    </row>
    <row r="47" spans="1:8" x14ac:dyDescent="0.25">
      <c r="A47" s="52"/>
      <c r="E47" s="47"/>
      <c r="F47" s="47"/>
      <c r="G47" s="47"/>
    </row>
    <row r="48" spans="1:8" x14ac:dyDescent="0.25">
      <c r="A48" s="52"/>
      <c r="E48" s="47"/>
      <c r="F48" s="47"/>
      <c r="G48" s="47"/>
    </row>
    <row r="49" spans="1:7" x14ac:dyDescent="0.25">
      <c r="A49" s="52"/>
      <c r="E49" s="47"/>
      <c r="F49" s="47"/>
      <c r="G49" s="47"/>
    </row>
    <row r="50" spans="1:7" x14ac:dyDescent="0.25">
      <c r="A50" s="52"/>
      <c r="C50" s="39"/>
      <c r="E50" s="47"/>
      <c r="F50" s="48"/>
      <c r="G50" s="47"/>
    </row>
    <row r="51" spans="1:7" x14ac:dyDescent="0.25">
      <c r="A51" s="52"/>
      <c r="C51" s="39"/>
      <c r="E51" s="47"/>
      <c r="F51" s="47"/>
      <c r="G51" s="47"/>
    </row>
    <row r="52" spans="1:7" x14ac:dyDescent="0.25">
      <c r="A52" s="52"/>
      <c r="C52" s="39"/>
      <c r="E52" s="47"/>
      <c r="F52" s="47"/>
      <c r="G52" s="47"/>
    </row>
    <row r="53" spans="1:7" x14ac:dyDescent="0.25">
      <c r="A53" s="46"/>
      <c r="C53" s="39"/>
      <c r="E53" s="47"/>
      <c r="F53" s="47"/>
      <c r="G53" s="47"/>
    </row>
    <row r="54" spans="1:7" x14ac:dyDescent="0.25">
      <c r="A54" s="46"/>
      <c r="C54" s="39"/>
    </row>
    <row r="55" spans="1:7" x14ac:dyDescent="0.25">
      <c r="C55" s="39"/>
    </row>
    <row r="56" spans="1:7" x14ac:dyDescent="0.25">
      <c r="C56" s="39"/>
    </row>
    <row r="57" spans="1:7" x14ac:dyDescent="0.25">
      <c r="C57" s="39"/>
    </row>
    <row r="58" spans="1:7" x14ac:dyDescent="0.25">
      <c r="C58" s="39"/>
    </row>
    <row r="59" spans="1:7" x14ac:dyDescent="0.25">
      <c r="C59" s="39"/>
    </row>
    <row r="60" spans="1:7" x14ac:dyDescent="0.25">
      <c r="C60" s="39"/>
    </row>
    <row r="61" spans="1:7" x14ac:dyDescent="0.25">
      <c r="C61" s="39"/>
    </row>
    <row r="62" spans="1:7" x14ac:dyDescent="0.25">
      <c r="C62" s="39"/>
    </row>
    <row r="63" spans="1:7" x14ac:dyDescent="0.25">
      <c r="C63" s="39"/>
    </row>
    <row r="64" spans="1:7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81" spans="3:3" x14ac:dyDescent="0.25">
      <c r="C81" s="39"/>
    </row>
    <row r="82" spans="3:3" x14ac:dyDescent="0.25">
      <c r="C82" s="39"/>
    </row>
    <row r="199" spans="3:3" x14ac:dyDescent="0.25">
      <c r="C199" s="3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39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3" t="s">
        <v>48</v>
      </c>
    </row>
    <row r="11" spans="1:7" x14ac:dyDescent="0.25">
      <c r="E11" s="33" t="s">
        <v>32</v>
      </c>
    </row>
    <row r="12" spans="1:7" x14ac:dyDescent="0.25">
      <c r="E12" s="33" t="s">
        <v>20</v>
      </c>
    </row>
    <row r="13" spans="1:7" x14ac:dyDescent="0.25">
      <c r="E13" s="33" t="s">
        <v>24</v>
      </c>
    </row>
    <row r="14" spans="1:7" x14ac:dyDescent="0.25">
      <c r="E14" s="33" t="s">
        <v>51</v>
      </c>
    </row>
    <row r="15" spans="1:7" x14ac:dyDescent="0.25">
      <c r="E15" s="33" t="s">
        <v>49</v>
      </c>
    </row>
    <row r="16" spans="1:7" x14ac:dyDescent="0.25">
      <c r="E16" s="33" t="s">
        <v>22</v>
      </c>
    </row>
    <row r="17" spans="1:7" x14ac:dyDescent="0.25">
      <c r="E17" s="33" t="s">
        <v>26</v>
      </c>
    </row>
    <row r="18" spans="1:7" x14ac:dyDescent="0.25">
      <c r="E18" s="33" t="s">
        <v>23</v>
      </c>
    </row>
    <row r="19" spans="1:7" x14ac:dyDescent="0.25">
      <c r="E19" s="33" t="s">
        <v>25</v>
      </c>
    </row>
    <row r="20" spans="1:7" x14ac:dyDescent="0.25">
      <c r="A20" s="32"/>
      <c r="B20" s="32"/>
      <c r="C20" s="32"/>
      <c r="D20" s="32"/>
      <c r="E20" s="7"/>
      <c r="F20" s="32"/>
      <c r="G20" s="32"/>
    </row>
    <row r="21" spans="1:7" x14ac:dyDescent="0.25">
      <c r="A21" s="32"/>
      <c r="B21" s="32"/>
      <c r="C21" s="32"/>
      <c r="D21" s="32"/>
      <c r="F21" s="32"/>
      <c r="G21" s="32"/>
    </row>
    <row r="22" spans="1:7" x14ac:dyDescent="0.25">
      <c r="A22" s="32"/>
      <c r="B22" s="32"/>
      <c r="C22" s="32"/>
      <c r="D22" s="32"/>
      <c r="F22" s="32"/>
      <c r="G22" s="32"/>
    </row>
    <row r="23" spans="1:7" x14ac:dyDescent="0.25">
      <c r="A23" s="32"/>
      <c r="B23" s="32"/>
      <c r="C23" s="32"/>
      <c r="D23" s="32"/>
      <c r="F23" s="32"/>
      <c r="G23" s="32"/>
    </row>
    <row r="24" spans="1:7" x14ac:dyDescent="0.25">
      <c r="A24" s="32"/>
      <c r="B24" s="32"/>
      <c r="C24" s="32"/>
      <c r="D24" s="32"/>
      <c r="F24" s="32"/>
      <c r="G24" s="32"/>
    </row>
    <row r="25" spans="1:7" x14ac:dyDescent="0.25">
      <c r="A25" s="32"/>
      <c r="B25" s="32"/>
      <c r="C25" s="32"/>
      <c r="D25" s="32"/>
      <c r="F25" s="32"/>
      <c r="G25" s="32"/>
    </row>
    <row r="26" spans="1:7" x14ac:dyDescent="0.25">
      <c r="A26" s="32"/>
      <c r="B26" s="32"/>
      <c r="C26" s="32"/>
      <c r="D26" s="32"/>
      <c r="F26" s="32"/>
      <c r="G26" s="32"/>
    </row>
    <row r="27" spans="1:7" x14ac:dyDescent="0.25">
      <c r="A27" s="32"/>
      <c r="B27" s="32"/>
      <c r="C27" s="32"/>
      <c r="D27" s="32"/>
      <c r="F27" s="32"/>
      <c r="G27" s="32"/>
    </row>
    <row r="28" spans="1:7" x14ac:dyDescent="0.25">
      <c r="A28" s="32"/>
      <c r="B28" s="32"/>
      <c r="C28" s="32"/>
      <c r="D28" s="32"/>
      <c r="F28" s="32"/>
      <c r="G28" s="32"/>
    </row>
    <row r="29" spans="1:7" x14ac:dyDescent="0.25">
      <c r="A29" s="32"/>
      <c r="B29" s="32"/>
      <c r="C29" s="32"/>
      <c r="D29" s="32"/>
      <c r="F29" s="32"/>
      <c r="G29" s="32"/>
    </row>
    <row r="30" spans="1:7" x14ac:dyDescent="0.25">
      <c r="A30" s="32"/>
      <c r="B30" s="32"/>
      <c r="C30" s="32"/>
      <c r="D30" s="32"/>
      <c r="F30" s="32"/>
      <c r="G30" s="32"/>
    </row>
    <row r="31" spans="1:7" x14ac:dyDescent="0.25">
      <c r="A31" s="32"/>
      <c r="B31" s="32"/>
      <c r="C31" s="32"/>
      <c r="D31" s="32"/>
      <c r="F31" s="32"/>
      <c r="G31" s="32"/>
    </row>
    <row r="32" spans="1:7" x14ac:dyDescent="0.25">
      <c r="A32" s="32"/>
      <c r="B32" s="32"/>
      <c r="C32" s="32"/>
      <c r="D32" s="32"/>
      <c r="F32" s="32"/>
      <c r="G32" s="32"/>
    </row>
    <row r="33" spans="1:7" x14ac:dyDescent="0.25">
      <c r="A33" s="32"/>
      <c r="B33" s="32"/>
      <c r="C33" s="32"/>
      <c r="D33" s="32"/>
      <c r="F33" s="32"/>
      <c r="G33" s="32"/>
    </row>
    <row r="34" spans="1:7" x14ac:dyDescent="0.25">
      <c r="A34" s="32"/>
      <c r="B34" s="32"/>
      <c r="C34" s="32"/>
      <c r="D34" s="32"/>
      <c r="F34" s="32"/>
      <c r="G34" s="32"/>
    </row>
    <row r="35" spans="1:7" x14ac:dyDescent="0.25">
      <c r="A35" s="32"/>
      <c r="B35" s="32"/>
      <c r="C35" s="32"/>
      <c r="D35" s="32"/>
      <c r="F35" s="32"/>
      <c r="G35" s="32"/>
    </row>
    <row r="36" spans="1:7" x14ac:dyDescent="0.25">
      <c r="A36" s="32"/>
      <c r="B36" s="32"/>
      <c r="C36" s="32"/>
      <c r="D36" s="32"/>
      <c r="F36" s="32"/>
      <c r="G36" s="32"/>
    </row>
    <row r="37" spans="1:7" x14ac:dyDescent="0.25">
      <c r="A37" s="32"/>
      <c r="B37" s="32"/>
      <c r="C37" s="32"/>
      <c r="D37" s="32"/>
      <c r="F37" s="32"/>
      <c r="G37" s="32"/>
    </row>
    <row r="38" spans="1:7" x14ac:dyDescent="0.25">
      <c r="A38" s="32"/>
      <c r="B38" s="32"/>
      <c r="C38" s="32"/>
      <c r="D38" s="32"/>
      <c r="F38" s="32"/>
      <c r="G38" s="32"/>
    </row>
    <row r="39" spans="1:7" x14ac:dyDescent="0.25">
      <c r="A39" s="32"/>
      <c r="B39" s="32"/>
      <c r="C39" s="32"/>
      <c r="D39" s="32"/>
      <c r="F39" s="32"/>
      <c r="G39" s="32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2016-11-18T20:36:55Z</dcterms:modified>
</cp:coreProperties>
</file>