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29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Changes'!$A$1:$I$39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18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6" i="1"/>
  <c r="J7" i="1"/>
  <c r="J8" i="1"/>
  <c r="J18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H46" i="1" l="1"/>
  <c r="G46" i="1"/>
  <c r="M46" i="1" l="1"/>
  <c r="K2" i="1" s="1"/>
  <c r="J46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<sst xmlns="http://schemas.openxmlformats.org/spreadsheetml/2006/main" count="285" uniqueCount="136">
  <si>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</si>
  <si>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</si>
  <si>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</si>
  <si>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</si>
  <si>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</si>
  <si>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</si>
  <si>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</si>
  <si>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</si>
  <si>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</si>
  <si>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</si>
  <si>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</si>
  <si>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</si>
  <si>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</si>
  <si>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</si>
  <si>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</si>
  <si>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</si>
  <si>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</si>
  <si>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</si>
  <si>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</si>
  <si>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</si>
  <si>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</si>
  <si>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</si>
  <si>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</si>
  <si>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</si>
  <si>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</si>
  <si>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</si>
  <si>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</si>
  <si>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</si>
  <si>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</si>
  <si>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</si>
  <si>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</si>
  <si>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</si>
  <si>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</si>
  <si>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</si>
  <si>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</si>
  <si>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</si>
  <si>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</si>
  <si>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</si>
  <si>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</si>
  <si>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</si>
  <si>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</si>
  <si>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</si>
  <si>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</si>
  <si>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</si>
  <si>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</si>
  <si>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</si>
  <si>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</si>
  <si>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</si>
  <si>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</si>
  <si>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</si>
  <si>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</si>
  <si>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</si>
  <si>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</si>
  <si>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</si>
  <si>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</si>
  <si>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</si>
  <si>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</si>
  <si>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</si>
  <si>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</si>
  <si>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</si>
  <si>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</si>
  <si>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</si>
  <si>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</si>
  <si>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</si>
  <si>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</si>
  <si>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</si>
  <si>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</si>
  <si>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</si>
  <si>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</si>
  <si>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</si>
  <si>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</si>
  <si>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</si>
  <si>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</si>
  <si>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</si>
  <si>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</si>
  <si>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0293</t>
  </si>
  <si>
    <t>HS224A</t>
  </si>
  <si>
    <t>02</t>
  </si>
  <si>
    <t>HS224B</t>
  </si>
  <si>
    <t>HS224B1</t>
  </si>
  <si>
    <t>H200E1</t>
  </si>
  <si>
    <t>HS230</t>
  </si>
  <si>
    <t>HS224</t>
  </si>
  <si>
    <t>HS224C</t>
  </si>
  <si>
    <t>HS224D</t>
  </si>
  <si>
    <t>HS224E</t>
  </si>
  <si>
    <t>HS224F</t>
  </si>
  <si>
    <t>H200E</t>
  </si>
  <si>
    <t>Corridor</t>
  </si>
  <si>
    <t>H200N</t>
  </si>
  <si>
    <t>H200E2</t>
  </si>
  <si>
    <t>HS224I</t>
  </si>
  <si>
    <t>HS224G</t>
  </si>
  <si>
    <t>HS224H</t>
  </si>
  <si>
    <t>HS222A</t>
  </si>
  <si>
    <t>HS238</t>
  </si>
  <si>
    <t>HS234</t>
  </si>
  <si>
    <t>LX-0293-02-H0200E1</t>
  </si>
  <si>
    <t>UK HOSPITAL - Room H0200E1</t>
  </si>
  <si>
    <t>LX-0293-02-H0200N</t>
  </si>
  <si>
    <t>UK HOSPITAL - Room H0200N</t>
  </si>
  <si>
    <t>LX-0293-02-HS0224F</t>
  </si>
  <si>
    <t>LX-0293-02-HS0224G</t>
  </si>
  <si>
    <t>LX-0293-02-HS0224H</t>
  </si>
  <si>
    <t>LX-0293-02-HS0224I</t>
  </si>
  <si>
    <t>UK HOSPITAL - Room HS0224F</t>
  </si>
  <si>
    <t>UK HOSPITAL - Room HS0224G</t>
  </si>
  <si>
    <t>UK HOSPITAL - Room HS0224H</t>
  </si>
  <si>
    <t>UK HOSPITAL - Room HS0224I</t>
  </si>
  <si>
    <t>LX-0293-02-HS0224B1</t>
  </si>
  <si>
    <t>UK HOSPITAL - Room HS0224B1</t>
  </si>
  <si>
    <t>HS244</t>
  </si>
  <si>
    <t>HS244F</t>
  </si>
  <si>
    <t>probably no action for tag or signs</t>
  </si>
  <si>
    <t>HS245</t>
  </si>
  <si>
    <t>LX-0293-02-HS0244F</t>
  </si>
  <si>
    <t>UK HOSPITAL - Room HS0244F</t>
  </si>
  <si>
    <t>C237</t>
  </si>
  <si>
    <t>door was not built</t>
  </si>
  <si>
    <t>C243</t>
  </si>
  <si>
    <t xml:space="preserve">dividing wall was not built </t>
  </si>
  <si>
    <t>C243A</t>
  </si>
  <si>
    <t xml:space="preserve">room was not built </t>
  </si>
  <si>
    <t>C245</t>
  </si>
  <si>
    <t>door frame was not removed</t>
  </si>
  <si>
    <t>C246</t>
  </si>
  <si>
    <t>previously updated
ebars shows this sqft</t>
  </si>
  <si>
    <t>C246A</t>
  </si>
  <si>
    <t>verify tag and sign
ebars shows this sqft</t>
  </si>
  <si>
    <t>LX-0293-02-C0243A</t>
  </si>
  <si>
    <t>UK HOSPITAL - Room C0243A</t>
  </si>
  <si>
    <t>LX-0293-02-C0237</t>
  </si>
  <si>
    <t>UK HOSPITAL - Room C0237</t>
  </si>
  <si>
    <t>Re Activate</t>
  </si>
  <si>
    <t>LX-0293-02-C0255</t>
  </si>
  <si>
    <t>UK HOSPITAL - Room C0255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</si>
</sst>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quotePrefix="1" applyNumberFormat="1" applyFo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2"/>
  <sheetViews>
    <sheetView tabSelected="1" zoomScale="90" zoomScaleNormal="90" workbookViewId="0">
      <selection activeCell="A8" sqref="A8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75</v>
      </c>
      <c r="C1" s="79"/>
      <c r="F1" s="68" t="s">
        <v>10</v>
      </c>
      <c r="G1" s="18">
        <v>42653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80" t="str">
        <f>VLOOKUP(B1,BuildingList!A:B,2,FALSE)</f>
        <v>UK Hospital - Chandler Medical Center &amp; Hospital</v>
      </c>
      <c r="C2" s="80"/>
      <c r="F2" s="69" t="s">
        <v>12</v>
      </c>
      <c r="G2" s="22" t="s">
        <v>72</v>
      </c>
      <c r="J2" s="15">
        <f>G46-J46</f>
        <v>4</v>
      </c>
      <c r="K2" s="15">
        <f>H46-M46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74</v>
      </c>
      <c r="D6" s="41" t="s">
        <v>5</v>
      </c>
      <c r="E6" s="50">
        <v>52</v>
      </c>
      <c r="F6" s="50">
        <v>107</v>
      </c>
      <c r="G6" s="50" t="s">
        <v>2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74</v>
      </c>
      <c r="D7" s="41" t="s">
        <v>5</v>
      </c>
      <c r="E7" s="50">
        <v>120</v>
      </c>
      <c r="F7" s="50">
        <v>83</v>
      </c>
      <c r="G7" s="50" t="s">
        <v>2</v>
      </c>
      <c r="H7" s="41" t="s">
        <v>13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79</v>
      </c>
      <c r="B8" s="48" t="s">
        <v>77</v>
      </c>
      <c r="C8" s="42" t="s">
        <v>24</v>
      </c>
      <c r="D8" s="41" t="s">
        <v>5</v>
      </c>
      <c r="E8" s="50">
        <v>0</v>
      </c>
      <c r="F8" s="50">
        <v>84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ht="15" customHeight="1" x14ac:dyDescent="0.25">
      <c r="A9" s="48" t="s">
        <v>82</v>
      </c>
      <c r="B9" s="48" t="s">
        <v>77</v>
      </c>
      <c r="C9" s="42" t="s">
        <v>74</v>
      </c>
      <c r="D9" s="41" t="s">
        <v>5</v>
      </c>
      <c r="E9" s="50">
        <v>985</v>
      </c>
      <c r="F9" s="50">
        <v>1436</v>
      </c>
      <c r="G9" s="50"/>
      <c r="I9" s="42"/>
      <c r="J9" s="59"/>
      <c r="K9" s="60"/>
      <c r="L9" s="59"/>
      <c r="M9" s="59"/>
      <c r="N9" s="60"/>
      <c r="O9" s="59"/>
    </row>
    <row r="10" spans="1:16" s="41" customFormat="1" ht="15" customHeight="1" x14ac:dyDescent="0.25">
      <c r="A10" s="48" t="s">
        <v>83</v>
      </c>
      <c r="B10" s="48" t="s">
        <v>77</v>
      </c>
      <c r="C10" s="42" t="s">
        <v>74</v>
      </c>
      <c r="D10" s="41" t="s">
        <v>5</v>
      </c>
      <c r="E10" s="41">
        <v>52</v>
      </c>
      <c r="F10" s="50">
        <v>35</v>
      </c>
      <c r="G10" s="50"/>
      <c r="I10" s="42"/>
      <c r="J10" s="59"/>
      <c r="K10" s="60"/>
      <c r="L10" s="59"/>
      <c r="M10" s="59"/>
      <c r="N10" s="60"/>
      <c r="O10" s="59"/>
    </row>
    <row r="11" spans="1:16" s="41" customFormat="1" ht="15" customHeight="1" x14ac:dyDescent="0.25">
      <c r="A11" s="48" t="s">
        <v>84</v>
      </c>
      <c r="B11" s="48" t="s">
        <v>77</v>
      </c>
      <c r="C11" s="42" t="s">
        <v>74</v>
      </c>
      <c r="D11" s="41" t="s">
        <v>5</v>
      </c>
      <c r="E11" s="41">
        <v>62</v>
      </c>
      <c r="F11" s="50">
        <v>72</v>
      </c>
      <c r="G11" s="50"/>
      <c r="I11" s="42"/>
      <c r="J11" s="59"/>
      <c r="K11" s="60"/>
      <c r="L11" s="59"/>
      <c r="M11" s="59"/>
      <c r="N11" s="60"/>
      <c r="O11" s="59"/>
    </row>
    <row r="12" spans="1:16" s="41" customFormat="1" ht="15" customHeight="1" x14ac:dyDescent="0.25">
      <c r="A12" s="48" t="s">
        <v>85</v>
      </c>
      <c r="B12" s="48" t="s">
        <v>77</v>
      </c>
      <c r="C12" s="42" t="s">
        <v>74</v>
      </c>
      <c r="D12" s="41" t="s">
        <v>5</v>
      </c>
      <c r="E12" s="50">
        <v>125</v>
      </c>
      <c r="F12" s="50">
        <v>128</v>
      </c>
      <c r="G12" s="50"/>
      <c r="I12" s="42"/>
      <c r="J12" s="59"/>
      <c r="K12" s="60"/>
      <c r="L12" s="59"/>
      <c r="M12" s="59"/>
      <c r="N12" s="60"/>
      <c r="O12" s="59"/>
    </row>
    <row r="13" spans="1:16" s="41" customFormat="1" ht="15" customHeight="1" x14ac:dyDescent="0.25">
      <c r="A13" s="48" t="s">
        <v>86</v>
      </c>
      <c r="B13" s="48" t="s">
        <v>77</v>
      </c>
      <c r="C13" s="42" t="s">
        <v>74</v>
      </c>
      <c r="D13" s="41" t="s">
        <v>5</v>
      </c>
      <c r="E13" s="50">
        <v>62</v>
      </c>
      <c r="F13" s="50">
        <v>54</v>
      </c>
      <c r="G13" s="50"/>
      <c r="I13" s="42"/>
      <c r="J13" s="59"/>
      <c r="K13" s="60"/>
      <c r="L13" s="59"/>
      <c r="M13" s="59"/>
      <c r="N13" s="60"/>
      <c r="O13" s="59"/>
    </row>
    <row r="14" spans="1:16" s="41" customFormat="1" ht="15" customHeight="1" x14ac:dyDescent="0.25">
      <c r="A14" s="48" t="s">
        <v>92</v>
      </c>
      <c r="B14" s="48" t="s">
        <v>77</v>
      </c>
      <c r="C14" s="42" t="s">
        <v>74</v>
      </c>
      <c r="D14" s="41" t="s">
        <v>5</v>
      </c>
      <c r="E14" s="50">
        <v>62</v>
      </c>
      <c r="F14" s="50">
        <v>64</v>
      </c>
      <c r="G14" s="50"/>
      <c r="I14" s="42"/>
      <c r="J14" s="59"/>
      <c r="K14" s="60"/>
      <c r="L14" s="59"/>
      <c r="M14" s="59"/>
      <c r="N14" s="60"/>
      <c r="O14" s="59"/>
    </row>
    <row r="15" spans="1:16" s="41" customFormat="1" ht="15" customHeight="1" x14ac:dyDescent="0.25">
      <c r="A15" s="48" t="s">
        <v>93</v>
      </c>
      <c r="B15" s="48" t="s">
        <v>77</v>
      </c>
      <c r="C15" s="42" t="s">
        <v>74</v>
      </c>
      <c r="D15" s="41" t="s">
        <v>5</v>
      </c>
      <c r="E15" s="50">
        <v>62</v>
      </c>
      <c r="F15" s="50">
        <v>64</v>
      </c>
      <c r="G15" s="50"/>
      <c r="I15" s="42"/>
      <c r="J15" s="59"/>
      <c r="K15" s="60"/>
      <c r="L15" s="59"/>
      <c r="M15" s="59"/>
      <c r="N15" s="60"/>
      <c r="O15" s="59"/>
    </row>
    <row r="16" spans="1:16" s="41" customFormat="1" ht="15" customHeight="1" x14ac:dyDescent="0.25">
      <c r="A16" s="63" t="s">
        <v>91</v>
      </c>
      <c r="B16" s="48" t="s">
        <v>77</v>
      </c>
      <c r="C16" s="42" t="s">
        <v>74</v>
      </c>
      <c r="D16" s="41" t="s">
        <v>5</v>
      </c>
      <c r="E16" s="50">
        <v>0</v>
      </c>
      <c r="F16" s="50">
        <v>188</v>
      </c>
      <c r="G16" s="50" t="s">
        <v>2</v>
      </c>
      <c r="H16" s="41" t="s">
        <v>13</v>
      </c>
      <c r="I16" s="42"/>
      <c r="J16" s="59"/>
      <c r="K16" s="60"/>
      <c r="L16" s="59"/>
      <c r="M16" s="59"/>
      <c r="N16" s="60"/>
      <c r="O16" s="59"/>
    </row>
    <row r="17" spans="1:15" s="41" customFormat="1" ht="15" customHeight="1" x14ac:dyDescent="0.25">
      <c r="A17" s="48" t="s">
        <v>87</v>
      </c>
      <c r="B17" s="48" t="s">
        <v>77</v>
      </c>
      <c r="C17" s="42" t="s">
        <v>50</v>
      </c>
      <c r="D17" s="41" t="s">
        <v>5</v>
      </c>
      <c r="E17" s="50">
        <v>0</v>
      </c>
      <c r="F17" s="50">
        <v>354</v>
      </c>
      <c r="G17" s="50" t="s">
        <v>3</v>
      </c>
      <c r="I17" s="42" t="s">
        <v>88</v>
      </c>
      <c r="J17" s="59"/>
      <c r="K17" s="60"/>
      <c r="L17" s="59"/>
      <c r="M17" s="59"/>
      <c r="N17" s="60"/>
      <c r="O17" s="59"/>
    </row>
    <row r="18" spans="1:15" s="41" customFormat="1" x14ac:dyDescent="0.25">
      <c r="A18" s="61" t="s">
        <v>80</v>
      </c>
      <c r="B18" s="48" t="s">
        <v>77</v>
      </c>
      <c r="C18" s="42" t="s">
        <v>74</v>
      </c>
      <c r="D18" s="41" t="s">
        <v>5</v>
      </c>
      <c r="E18" s="62">
        <v>216</v>
      </c>
      <c r="F18" s="62">
        <v>903</v>
      </c>
      <c r="G18" s="50" t="s">
        <v>2</v>
      </c>
      <c r="H18" s="41" t="s">
        <v>2</v>
      </c>
      <c r="I18" s="42" t="s">
        <v>88</v>
      </c>
      <c r="J18" s="59" t="str">
        <f>IF(G18="No Change","N/A",IF(G18="New Tag Required",Lookup!F:F,IF(G18="Remove Old Tag",Lookup!F:F,IF(G18="N/A","N/A",""))))</f>
        <v>N/A</v>
      </c>
      <c r="K18" s="60"/>
      <c r="L18" s="59"/>
      <c r="M18" s="59" t="str">
        <f>IF(H18="No Change","N/A",IF(H18="New Tag Required",Lookup!F:F,IF(H18="Remove Old Sign",Lookup!F:F,IF(H18="N/A","N/A",""))))</f>
        <v>N/A</v>
      </c>
      <c r="N18" s="60"/>
      <c r="O18" s="59"/>
    </row>
    <row r="19" spans="1:15" s="41" customFormat="1" x14ac:dyDescent="0.25">
      <c r="A19" s="61" t="s">
        <v>90</v>
      </c>
      <c r="B19" s="48" t="s">
        <v>77</v>
      </c>
      <c r="C19" s="42" t="s">
        <v>74</v>
      </c>
      <c r="D19" s="41" t="s">
        <v>5</v>
      </c>
      <c r="E19" s="62">
        <v>637</v>
      </c>
      <c r="F19" s="62">
        <v>1234</v>
      </c>
      <c r="G19" s="50" t="s">
        <v>2</v>
      </c>
      <c r="H19" s="41" t="s">
        <v>2</v>
      </c>
      <c r="I19" s="42" t="s">
        <v>88</v>
      </c>
      <c r="J19" s="59"/>
      <c r="K19" s="60"/>
      <c r="L19" s="59"/>
      <c r="M19" s="59"/>
      <c r="N19" s="60"/>
      <c r="O19" s="59"/>
    </row>
    <row r="20" spans="1:15" s="41" customFormat="1" x14ac:dyDescent="0.25">
      <c r="A20" s="48" t="s">
        <v>89</v>
      </c>
      <c r="B20" s="48" t="s">
        <v>77</v>
      </c>
      <c r="C20" s="42" t="s">
        <v>50</v>
      </c>
      <c r="D20" s="41" t="s">
        <v>5</v>
      </c>
      <c r="E20" s="50">
        <v>0</v>
      </c>
      <c r="F20" s="50">
        <v>1513</v>
      </c>
      <c r="G20" s="50" t="s">
        <v>3</v>
      </c>
      <c r="I20" s="42" t="s">
        <v>88</v>
      </c>
      <c r="J20" s="59"/>
      <c r="K20" s="60"/>
      <c r="L20" s="59"/>
      <c r="M20" s="59"/>
      <c r="N20" s="60"/>
      <c r="O20" s="59"/>
    </row>
    <row r="21" spans="1:15" s="41" customFormat="1" x14ac:dyDescent="0.25">
      <c r="A21" s="63" t="s">
        <v>81</v>
      </c>
      <c r="B21" s="48" t="s">
        <v>77</v>
      </c>
      <c r="C21" s="42" t="s">
        <v>74</v>
      </c>
      <c r="D21" s="41" t="s">
        <v>5</v>
      </c>
      <c r="E21" s="50">
        <v>450</v>
      </c>
      <c r="F21" s="50">
        <v>416</v>
      </c>
      <c r="G21" s="50" t="s">
        <v>2</v>
      </c>
      <c r="H21" s="41" t="s">
        <v>13</v>
      </c>
      <c r="I21" s="42"/>
      <c r="J21" s="59" t="str">
        <f>IF(G21="No Change","N/A",IF(G21="New Tag Required",Lookup!F:F,IF(G21="Remove Old Tag",Lookup!F:F,IF(G21="N/A","N/A",""))))</f>
        <v>N/A</v>
      </c>
      <c r="K21" s="60"/>
      <c r="L21" s="59"/>
      <c r="M21" s="59" t="str">
        <f>IF(H21="No Change","N/A",IF(H21="New Tag Required",Lookup!F:F,IF(H21="Remove Old Sign",Lookup!F:F,IF(H21="N/A","N/A",""))))</f>
        <v>N/A</v>
      </c>
      <c r="N21" s="60"/>
      <c r="O21" s="59"/>
    </row>
    <row r="22" spans="1:15" s="41" customFormat="1" x14ac:dyDescent="0.25">
      <c r="A22" s="41" t="s">
        <v>94</v>
      </c>
      <c r="B22" s="48" t="s">
        <v>77</v>
      </c>
      <c r="C22" s="42" t="s">
        <v>74</v>
      </c>
      <c r="D22" s="41" t="s">
        <v>5</v>
      </c>
      <c r="E22" s="41">
        <v>77</v>
      </c>
      <c r="F22" s="41">
        <v>55</v>
      </c>
      <c r="G22" s="50" t="s">
        <v>2</v>
      </c>
      <c r="H22" s="41" t="s">
        <v>13</v>
      </c>
      <c r="I22" s="42"/>
      <c r="J22" s="59" t="str">
        <f>IF(G16="No Change","N/A",IF(G16="New Tag Required",Lookup!F:F,IF(G16="Remove Old Tag",Lookup!F:F,IF(G16="N/A","N/A",""))))</f>
        <v>N/A</v>
      </c>
      <c r="K22" s="60"/>
      <c r="L22" s="59"/>
      <c r="M22" s="59" t="str">
        <f>IF(H16="No Change","N/A",IF(H16="New Tag Required",Lookup!F:F,IF(H16="Remove Old Sign",Lookup!F:F,IF(H16="N/A","N/A",""))))</f>
        <v>N/A</v>
      </c>
      <c r="N22" s="60"/>
      <c r="O22" s="59"/>
    </row>
    <row r="23" spans="1:15" s="41" customFormat="1" x14ac:dyDescent="0.25">
      <c r="A23" s="63" t="s">
        <v>95</v>
      </c>
      <c r="B23" s="48" t="s">
        <v>77</v>
      </c>
      <c r="C23" s="42" t="s">
        <v>74</v>
      </c>
      <c r="D23" s="41" t="s">
        <v>5</v>
      </c>
      <c r="E23" s="50">
        <v>126</v>
      </c>
      <c r="F23" s="50">
        <v>95</v>
      </c>
      <c r="G23" s="50" t="s">
        <v>2</v>
      </c>
      <c r="H23" s="41" t="s">
        <v>13</v>
      </c>
      <c r="I23" s="42"/>
      <c r="J23" s="59" t="str">
        <f>IF(G23="No Change","N/A",IF(G23="New Tag Required",Lookup!F:F,IF(G23="Remove Old Tag",Lookup!F:F,IF(G23="N/A","N/A",""))))</f>
        <v>N/A</v>
      </c>
      <c r="K23" s="60"/>
      <c r="L23" s="59"/>
      <c r="M23" s="59" t="str">
        <f>IF(H23="No Change","N/A",IF(H23="New Tag Required",Lookup!F:F,IF(H23="Remove Old Sign",Lookup!F:F,IF(H23="N/A","N/A",""))))</f>
        <v>N/A</v>
      </c>
      <c r="N23" s="60"/>
      <c r="O23" s="59"/>
    </row>
    <row r="24" spans="1:15" s="41" customFormat="1" x14ac:dyDescent="0.25">
      <c r="A24" s="63" t="s">
        <v>96</v>
      </c>
      <c r="B24" s="48" t="s">
        <v>77</v>
      </c>
      <c r="C24" s="42" t="s">
        <v>74</v>
      </c>
      <c r="D24" s="41" t="s">
        <v>5</v>
      </c>
      <c r="E24" s="50">
        <v>276</v>
      </c>
      <c r="F24" s="50">
        <v>186</v>
      </c>
      <c r="G24" s="50" t="s">
        <v>2</v>
      </c>
      <c r="H24" s="41" t="s">
        <v>13</v>
      </c>
      <c r="I24" s="42"/>
      <c r="J24" s="59" t="str">
        <f>IF(G24="No Change","N/A",IF(G24="New Tag Required",Lookup!F:F,IF(G24="Remove Old Tag",Lookup!F:F,IF(G24="N/A","N/A",""))))</f>
        <v>N/A</v>
      </c>
      <c r="K24" s="60"/>
      <c r="L24" s="59"/>
      <c r="M24" s="59" t="str">
        <f>IF(H24="No Change","N/A",IF(H24="New Tag Required",Lookup!F:F,IF(H24="Remove Old Sign",Lookup!F:F,IF(H24="N/A","N/A",""))))</f>
        <v>N/A</v>
      </c>
      <c r="N24" s="60"/>
      <c r="O24" s="59"/>
    </row>
    <row r="25" spans="1:15" s="41" customFormat="1" x14ac:dyDescent="0.25">
      <c r="A25" s="48" t="s">
        <v>111</v>
      </c>
      <c r="B25" s="81" t="s">
        <v>77</v>
      </c>
      <c r="C25" s="42"/>
      <c r="D25" s="41" t="s">
        <v>5</v>
      </c>
      <c r="E25" s="50">
        <v>2725</v>
      </c>
      <c r="F25" s="50">
        <v>3559</v>
      </c>
      <c r="G25" s="50" t="s">
        <v>2</v>
      </c>
      <c r="H25" s="41" t="s">
        <v>2</v>
      </c>
      <c r="I25" s="42"/>
      <c r="J25" s="59" t="str">
        <f>IF(G25="No Change","N/A",IF(G25="New Tag Required",Lookup!F:F,IF(G25="Remove Old Tag",Lookup!F:F,IF(G25="N/A","N/A",""))))</f>
        <v>N/A</v>
      </c>
      <c r="K25" s="60"/>
      <c r="L25" s="59"/>
      <c r="M25" s="59" t="str">
        <f>IF(H25="No Change","N/A",IF(H25="New Tag Required",Lookup!F:F,IF(H25="Remove Old Sign",Lookup!F:F,IF(H25="N/A","N/A",""))))</f>
        <v>N/A</v>
      </c>
      <c r="N25" s="60"/>
      <c r="O25" s="59"/>
    </row>
    <row r="26" spans="1:15" s="41" customFormat="1" ht="30" x14ac:dyDescent="0.25">
      <c r="A26" s="48" t="s">
        <v>112</v>
      </c>
      <c r="B26" s="81" t="s">
        <v>77</v>
      </c>
      <c r="C26" s="42" t="s">
        <v>52</v>
      </c>
      <c r="D26" s="41" t="s">
        <v>5</v>
      </c>
      <c r="E26" s="50">
        <v>812</v>
      </c>
      <c r="F26" s="50">
        <v>0</v>
      </c>
      <c r="G26" s="50" t="s">
        <v>2</v>
      </c>
      <c r="H26" s="41" t="s">
        <v>2</v>
      </c>
      <c r="I26" s="42" t="s">
        <v>113</v>
      </c>
      <c r="J26" s="59" t="str">
        <f>IF(G26="No Change","N/A",IF(G26="New Tag Required",Lookup!F:F,IF(G26="Remove Old Tag",Lookup!F:F,IF(G26="N/A","N/A",""))))</f>
        <v>N/A</v>
      </c>
      <c r="K26" s="60"/>
      <c r="L26" s="59"/>
      <c r="M26" s="59" t="str">
        <f>IF(H26="No Change","N/A",IF(H26="New Tag Required",Lookup!F:F,IF(H26="Remove Old Sign",Lookup!F:F,IF(H26="N/A","N/A",""))))</f>
        <v>N/A</v>
      </c>
      <c r="N26" s="60"/>
      <c r="O26" s="59"/>
    </row>
    <row r="27" spans="1:15" s="41" customFormat="1" x14ac:dyDescent="0.25">
      <c r="A27" s="48" t="s">
        <v>114</v>
      </c>
      <c r="B27" s="81" t="s">
        <v>77</v>
      </c>
      <c r="C27" s="42" t="s">
        <v>74</v>
      </c>
      <c r="D27" s="41" t="s">
        <v>5</v>
      </c>
      <c r="E27" s="50">
        <v>770</v>
      </c>
      <c r="F27" s="50">
        <v>772</v>
      </c>
      <c r="G27" s="50" t="s">
        <v>13</v>
      </c>
      <c r="H27" s="41" t="s">
        <v>13</v>
      </c>
      <c r="I27" s="42"/>
      <c r="J27" s="59" t="str">
        <f>IF(G27="No Change","N/A",IF(G27="New Tag Required",Lookup!F:F,IF(G27="Remove Old Tag",Lookup!F:F,IF(G27="N/A","N/A",""))))</f>
        <v>N/A</v>
      </c>
      <c r="K27" s="64"/>
      <c r="L27" s="42"/>
      <c r="M27" s="59" t="str">
        <f>IF(H27="No Change","N/A",IF(H27="New Tag Required",Lookup!F:F,IF(H27="Remove Old Sign",Lookup!F:F,IF(H27="N/A","N/A",""))))</f>
        <v>N/A</v>
      </c>
      <c r="N27" s="64"/>
      <c r="O27" s="42"/>
    </row>
    <row r="28" spans="1:15" s="41" customFormat="1" x14ac:dyDescent="0.25">
      <c r="A28" s="48" t="s">
        <v>117</v>
      </c>
      <c r="B28" s="48" t="s">
        <v>77</v>
      </c>
      <c r="C28" s="42" t="s">
        <v>74</v>
      </c>
      <c r="D28" s="41" t="s">
        <v>5</v>
      </c>
      <c r="E28" s="50">
        <v>268</v>
      </c>
      <c r="F28" s="50">
        <v>267</v>
      </c>
      <c r="G28" s="50" t="s">
        <v>2</v>
      </c>
      <c r="H28" s="41" t="s">
        <v>2</v>
      </c>
      <c r="I28" s="42" t="s">
        <v>118</v>
      </c>
      <c r="J28" s="59" t="str">
        <f>IF(G28="No Change","N/A",IF(G28="New Tag Required",Lookup!F:F,IF(G28="Remove Old Tag",Lookup!F:F,IF(G28="N/A","N/A",""))))</f>
        <v>N/A</v>
      </c>
      <c r="K28" s="64"/>
      <c r="L28" s="42"/>
      <c r="M28" s="59" t="str">
        <f>IF(H28="No Change","N/A",IF(H28="New Tag Required",Lookup!F:F,IF(H28="Remove Old Sign",Lookup!F:F,IF(H28="N/A","N/A",""))))</f>
        <v>N/A</v>
      </c>
      <c r="N28" s="64"/>
      <c r="O28" s="42"/>
    </row>
    <row r="29" spans="1:15" s="41" customFormat="1" x14ac:dyDescent="0.25">
      <c r="A29" s="48" t="s">
        <v>119</v>
      </c>
      <c r="B29" s="48" t="s">
        <v>77</v>
      </c>
      <c r="C29" s="42" t="s">
        <v>74</v>
      </c>
      <c r="D29" s="41" t="s">
        <v>5</v>
      </c>
      <c r="E29" s="50">
        <v>99</v>
      </c>
      <c r="F29" s="50">
        <v>205</v>
      </c>
      <c r="G29" s="50" t="s">
        <v>2</v>
      </c>
      <c r="H29" s="41" t="s">
        <v>2</v>
      </c>
      <c r="I29" s="42" t="s">
        <v>120</v>
      </c>
      <c r="J29" s="59" t="str">
        <f>IF(G29="No Change","N/A",IF(G29="New Tag Required",Lookup!F:F,IF(G29="Remove Old Tag",Lookup!F:F,IF(G29="N/A","N/A",""))))</f>
        <v>N/A</v>
      </c>
      <c r="K29" s="64"/>
      <c r="L29" s="42"/>
      <c r="M29" s="59" t="str">
        <f>IF(H29="No Change","N/A",IF(H29="New Tag Required",Lookup!F:F,IF(H29="Remove Old Sign",Lookup!F:F,IF(H29="N/A","N/A",""))))</f>
        <v>N/A</v>
      </c>
      <c r="N29" s="64"/>
      <c r="O29" s="42"/>
    </row>
    <row r="30" spans="1:15" s="41" customFormat="1" x14ac:dyDescent="0.25">
      <c r="A30" s="48" t="s">
        <v>121</v>
      </c>
      <c r="B30" s="48" t="s">
        <v>77</v>
      </c>
      <c r="C30" s="42" t="s">
        <v>51</v>
      </c>
      <c r="D30" s="41" t="s">
        <v>5</v>
      </c>
      <c r="E30" s="50">
        <v>99</v>
      </c>
      <c r="F30" s="50">
        <v>0</v>
      </c>
      <c r="G30" s="50" t="s">
        <v>2</v>
      </c>
      <c r="H30" s="41" t="s">
        <v>2</v>
      </c>
      <c r="I30" s="42" t="s">
        <v>122</v>
      </c>
      <c r="J30" s="59" t="str">
        <f>IF(G30="No Change","N/A",IF(G30="New Tag Required",Lookup!F:F,IF(G30="Remove Old Tag",Lookup!F:F,IF(G30="N/A","N/A",""))))</f>
        <v>N/A</v>
      </c>
      <c r="K30" s="64"/>
      <c r="L30" s="42"/>
      <c r="M30" s="59" t="str">
        <f>IF(H30="No Change","N/A",IF(H30="New Tag Required",Lookup!F:F,IF(H30="Remove Old Sign",Lookup!F:F,IF(H30="N/A","N/A",""))))</f>
        <v>N/A</v>
      </c>
      <c r="N30" s="64"/>
      <c r="O30" s="42"/>
    </row>
    <row r="31" spans="1:15" s="41" customFormat="1" ht="30" x14ac:dyDescent="0.25">
      <c r="A31" s="48" t="s">
        <v>123</v>
      </c>
      <c r="B31" s="48" t="s">
        <v>77</v>
      </c>
      <c r="C31" s="42" t="s">
        <v>74</v>
      </c>
      <c r="D31" s="41" t="s">
        <v>5</v>
      </c>
      <c r="E31" s="50">
        <v>113</v>
      </c>
      <c r="F31" s="50">
        <v>114</v>
      </c>
      <c r="G31" s="50" t="s">
        <v>2</v>
      </c>
      <c r="H31" s="41" t="s">
        <v>2</v>
      </c>
      <c r="I31" s="42" t="s">
        <v>124</v>
      </c>
      <c r="J31" s="59" t="str">
        <f>IF(G31="No Change","N/A",IF(G31="New Tag Required",Lookup!F:F,IF(G31="Remove Old Tag",Lookup!F:F,IF(G31="N/A","N/A",""))))</f>
        <v>N/A</v>
      </c>
      <c r="K31" s="64"/>
      <c r="L31" s="42"/>
      <c r="M31" s="59" t="str">
        <f>IF(H31="No Change","N/A",IF(H31="New Tag Required",Lookup!F:F,IF(H31="Remove Old Sign",Lookup!F:F,IF(H31="N/A","N/A",""))))</f>
        <v>N/A</v>
      </c>
      <c r="N31" s="64"/>
      <c r="O31" s="42"/>
    </row>
    <row r="32" spans="1:15" s="41" customFormat="1" ht="30" x14ac:dyDescent="0.25">
      <c r="A32" s="48" t="s">
        <v>125</v>
      </c>
      <c r="B32" s="48" t="s">
        <v>77</v>
      </c>
      <c r="C32" s="42" t="s">
        <v>30</v>
      </c>
      <c r="D32" s="41" t="s">
        <v>6</v>
      </c>
      <c r="E32" s="50">
        <v>104</v>
      </c>
      <c r="F32" s="50">
        <v>104</v>
      </c>
      <c r="G32" s="50" t="s">
        <v>2</v>
      </c>
      <c r="H32" s="41" t="s">
        <v>2</v>
      </c>
      <c r="I32" s="42" t="s">
        <v>126</v>
      </c>
      <c r="J32" s="59" t="str">
        <f>IF(G32="No Change","N/A",IF(G32="New Tag Required",Lookup!F:F,IF(G32="Remove Old Tag",Lookup!F:F,IF(G32="N/A","N/A",""))))</f>
        <v>N/A</v>
      </c>
      <c r="K32" s="64"/>
      <c r="L32" s="42"/>
      <c r="M32" s="59" t="str">
        <f>IF(H32="No Change","N/A",IF(H32="New Tag Required",Lookup!F:F,IF(H32="Remove Old Sign",Lookup!F:F,IF(H32="N/A","N/A",""))))</f>
        <v>N/A</v>
      </c>
      <c r="N32" s="64"/>
      <c r="O32" s="42"/>
    </row>
    <row r="33" spans="1:15" s="41" customFormat="1" ht="30" x14ac:dyDescent="0.25">
      <c r="A33" s="48" t="s">
        <v>127</v>
      </c>
      <c r="B33" s="48" t="s">
        <v>77</v>
      </c>
      <c r="C33" s="42" t="s">
        <v>30</v>
      </c>
      <c r="D33" s="41" t="s">
        <v>6</v>
      </c>
      <c r="E33" s="50">
        <v>103</v>
      </c>
      <c r="F33" s="50">
        <v>103</v>
      </c>
      <c r="G33" s="50" t="s">
        <v>3</v>
      </c>
      <c r="H33" s="41" t="s">
        <v>18</v>
      </c>
      <c r="I33" s="42" t="s">
        <v>128</v>
      </c>
      <c r="J33" s="59">
        <f>IF(G33="No Change","N/A",IF(G33="New Tag Required",Lookup!F:F,IF(G33="Remove Old Tag",Lookup!F:F,IF(G33="N/A","N/A",""))))</f>
        <v>0</v>
      </c>
      <c r="K33" s="64"/>
      <c r="L33" s="42"/>
      <c r="M33" s="59" t="str">
        <f>IF(H33="No Change","N/A",IF(H33="New Tag Required",Lookup!F:F,IF(H33="Remove Old Sign",Lookup!F:F,IF(H33="N/A","N/A",""))))</f>
        <v/>
      </c>
      <c r="N33" s="64"/>
      <c r="O33" s="42"/>
    </row>
    <row r="34" spans="1:15" s="41" customFormat="1" x14ac:dyDescent="0.25">
      <c r="A34" s="63"/>
      <c r="B34" s="48"/>
      <c r="C34" s="42"/>
      <c r="E34" s="50"/>
      <c r="F34" s="50"/>
      <c r="G34" s="50"/>
      <c r="I34" s="42"/>
      <c r="J34" s="59" t="str">
        <f>IF(G34="No Change","N/A",IF(G34="New Tag Required",Lookup!F:F,IF(G34="Remove Old Tag",Lookup!F:F,IF(G34="N/A","N/A",""))))</f>
        <v/>
      </c>
      <c r="K34" s="65"/>
      <c r="M34" s="59" t="str">
        <f>IF(H34="No Change","N/A",IF(H34="New Tag Required",Lookup!F:F,IF(H34="Remove Old Sign",Lookup!F:F,IF(H34="N/A","N/A",""))))</f>
        <v/>
      </c>
      <c r="N34" s="64"/>
      <c r="O34" s="42"/>
    </row>
    <row r="35" spans="1:15" s="41" customFormat="1" x14ac:dyDescent="0.25">
      <c r="A35" s="63"/>
      <c r="B35" s="48"/>
      <c r="C35" s="42"/>
      <c r="E35" s="50"/>
      <c r="F35" s="50"/>
      <c r="G35" s="50"/>
      <c r="I35" s="42"/>
      <c r="J35" s="59" t="str">
        <f>IF(G35="No Change","N/A",IF(G35="New Tag Required",Lookup!F:F,IF(G35="Remove Old Tag",Lookup!F:F,IF(G35="N/A","N/A",""))))</f>
        <v/>
      </c>
      <c r="K35" s="65"/>
      <c r="M35" s="59" t="str">
        <f>IF(H35="No Change","N/A",IF(H35="New Tag Required",Lookup!F:F,IF(H35="Remove Old Sign",Lookup!F:F,IF(H35="N/A","N/A",""))))</f>
        <v/>
      </c>
      <c r="N35" s="64"/>
      <c r="O35" s="42"/>
    </row>
    <row r="36" spans="1:15" s="41" customFormat="1" x14ac:dyDescent="0.25">
      <c r="A36" s="63"/>
      <c r="B36" s="48"/>
      <c r="C36" s="42"/>
      <c r="E36" s="50"/>
      <c r="F36" s="50"/>
      <c r="G36" s="50"/>
      <c r="I36" s="42"/>
      <c r="J36" s="59" t="str">
        <f>IF(G36="No Change","N/A",IF(G36="New Tag Required",Lookup!F:F,IF(G36="Remove Old Tag",Lookup!F:F,IF(G36="N/A","N/A",""))))</f>
        <v/>
      </c>
      <c r="K36" s="65"/>
      <c r="M36" s="59" t="str">
        <f>IF(H36="No Change","N/A",IF(H36="New Tag Required",Lookup!F:F,IF(H36="Remove Old Sign",Lookup!F:F,IF(H36="N/A","N/A",""))))</f>
        <v/>
      </c>
      <c r="N36" s="65"/>
    </row>
    <row r="37" spans="1:15" s="41" customFormat="1" x14ac:dyDescent="0.25">
      <c r="A37" s="63"/>
      <c r="B37" s="48"/>
      <c r="C37" s="42"/>
      <c r="E37" s="50"/>
      <c r="F37" s="50"/>
      <c r="G37" s="50"/>
      <c r="I37" s="42"/>
      <c r="J37" s="59" t="str">
        <f>IF(G37="No Change","N/A",IF(G37="New Tag Required",Lookup!F:F,IF(G37="Remove Old Tag",Lookup!F:F,IF(G37="N/A","N/A",""))))</f>
        <v/>
      </c>
      <c r="K37" s="65"/>
      <c r="M37" s="59" t="str">
        <f>IF(H37="No Change","N/A",IF(H37="New Tag Required",Lookup!F:F,IF(H37="Remove Old Sign",Lookup!F:F,IF(H37="N/A","N/A",""))))</f>
        <v/>
      </c>
      <c r="N37" s="65"/>
    </row>
    <row r="38" spans="1:15" s="41" customFormat="1" x14ac:dyDescent="0.25">
      <c r="A38" s="49"/>
      <c r="B38" s="48"/>
      <c r="C38" s="42"/>
      <c r="E38" s="50"/>
      <c r="F38" s="50"/>
      <c r="G38" s="50"/>
      <c r="I38" s="42"/>
      <c r="J38" s="59" t="str">
        <f>IF(G38="No Change","N/A",IF(G38="New Tag Required",Lookup!F:F,IF(G38="Remove Old Tag",Lookup!F:F,IF(G38="N/A","N/A",""))))</f>
        <v/>
      </c>
      <c r="K38" s="65"/>
      <c r="M38" s="59" t="str">
        <f>IF(H38="No Change","N/A",IF(H38="New Tag Required",Lookup!F:F,IF(H38="Remove Old Sign",Lookup!F:F,IF(H38="N/A","N/A",""))))</f>
        <v/>
      </c>
      <c r="N38" s="65"/>
    </row>
    <row r="39" spans="1:15" s="41" customFormat="1" x14ac:dyDescent="0.25">
      <c r="A39" s="49"/>
      <c r="B39" s="48"/>
      <c r="C39" s="42"/>
      <c r="E39" s="50"/>
      <c r="F39" s="50"/>
      <c r="G39" s="50"/>
      <c r="I39" s="42"/>
      <c r="J39" s="59" t="str">
        <f>IF(G39="No Change","N/A",IF(G39="New Tag Required",Lookup!F:F,IF(G39="Remove Old Tag",Lookup!F:F,IF(G39="N/A","N/A",""))))</f>
        <v/>
      </c>
      <c r="K39" s="65"/>
      <c r="M39" s="59" t="str">
        <f>IF(H39="No Change","N/A",IF(H39="New Tag Required",Lookup!F:F,IF(H39="Remove Old Sign",Lookup!F:F,IF(H39="N/A","N/A",""))))</f>
        <v/>
      </c>
      <c r="N39" s="65"/>
    </row>
    <row r="40" spans="1:15" s="41" customFormat="1" x14ac:dyDescent="0.25">
      <c r="A40" s="49"/>
      <c r="B40" s="48"/>
      <c r="C40" s="42"/>
      <c r="E40" s="50"/>
      <c r="F40" s="50"/>
      <c r="G40" s="50"/>
      <c r="I40" s="42"/>
      <c r="J40" s="59" t="str">
        <f>IF(G40="No Change","N/A",IF(G40="New Tag Required",Lookup!F:F,IF(G40="Remove Old Tag",Lookup!F:F,IF(G40="N/A","N/A",""))))</f>
        <v/>
      </c>
      <c r="K40" s="65"/>
      <c r="M40" s="59" t="str">
        <f>IF(H40="No Change","N/A",IF(H40="New Tag Required",Lookup!F:F,IF(H40="Remove Old Sign",Lookup!F:F,IF(H40="N/A","N/A",""))))</f>
        <v/>
      </c>
      <c r="N40" s="65"/>
    </row>
    <row r="41" spans="1:15" x14ac:dyDescent="0.25">
      <c r="A41" s="56"/>
      <c r="C41" s="11"/>
      <c r="E41" s="30"/>
      <c r="F41" s="30"/>
      <c r="G41" s="30"/>
      <c r="J41" s="10" t="str">
        <f>IF(G41="No Change","N/A",IF(G41="New Tag Required",Lookup!F:F,IF(G41="Remove Old Tag",Lookup!F:F,IF(G41="N/A","N/A",""))))</f>
        <v/>
      </c>
      <c r="K41" s="32"/>
      <c r="M41" s="10" t="str">
        <f>IF(H41="No Change","N/A",IF(H41="New Tag Required",Lookup!F:F,IF(H41="Remove Old Sign",Lookup!F:F,IF(H41="N/A","N/A",""))))</f>
        <v/>
      </c>
      <c r="N41" s="32"/>
    </row>
    <row r="42" spans="1:15" x14ac:dyDescent="0.25">
      <c r="A42" s="56"/>
      <c r="C42" s="11"/>
      <c r="E42" s="30"/>
      <c r="F42" s="30"/>
      <c r="G42" s="30"/>
      <c r="J42" s="10" t="str">
        <f>IF(G42="No Change","N/A",IF(G42="New Tag Required",Lookup!F:F,IF(G42="Remove Old Tag",Lookup!F:F,IF(G42="N/A","N/A",""))))</f>
        <v/>
      </c>
      <c r="K42" s="32"/>
      <c r="M42" s="10" t="str">
        <f>IF(H42="No Change","N/A",IF(H42="New Tag Required",Lookup!F:F,IF(H42="Remove Old Sign",Lookup!F:F,IF(H42="N/A","N/A",""))))</f>
        <v/>
      </c>
      <c r="N42" s="32"/>
    </row>
    <row r="43" spans="1:15" x14ac:dyDescent="0.25">
      <c r="A43" s="56"/>
      <c r="C43" s="11"/>
      <c r="E43" s="30"/>
      <c r="F43" s="30"/>
      <c r="G43" s="30"/>
      <c r="J43" s="10" t="str">
        <f>IF(G43="No Change","N/A",IF(G43="New Tag Required",Lookup!F:F,IF(G43="Remove Old Tag",Lookup!F:F,IF(G43="N/A","N/A",""))))</f>
        <v/>
      </c>
      <c r="K43" s="32"/>
      <c r="M43" s="10" t="str">
        <f>IF(H43="No Change","N/A",IF(H43="New Tag Required",Lookup!F:F,IF(H43="Remove Old Sign",Lookup!F:F,IF(H43="N/A","N/A",""))))</f>
        <v/>
      </c>
      <c r="N43" s="32"/>
    </row>
    <row r="44" spans="1:15" ht="15.75" thickBot="1" x14ac:dyDescent="0.3">
      <c r="A44" s="56"/>
      <c r="C44" s="11"/>
      <c r="E44" s="30"/>
      <c r="F44" s="30"/>
      <c r="G44" s="30"/>
      <c r="K44" s="32"/>
      <c r="N44" s="32"/>
    </row>
    <row r="45" spans="1:15" ht="45" x14ac:dyDescent="0.25">
      <c r="A45" s="56"/>
      <c r="C45" s="11"/>
      <c r="E45" s="30"/>
      <c r="F45" s="30"/>
      <c r="G45" s="74" t="s">
        <v>45</v>
      </c>
      <c r="H45" s="75" t="s">
        <v>46</v>
      </c>
      <c r="J45" s="76" t="s">
        <v>40</v>
      </c>
      <c r="K45" s="10"/>
      <c r="L45" s="10"/>
      <c r="M45" s="76" t="s">
        <v>41</v>
      </c>
    </row>
    <row r="46" spans="1:15" ht="15.75" thickBot="1" x14ac:dyDescent="0.3">
      <c r="A46" s="56"/>
      <c r="C46" s="11"/>
      <c r="E46" s="30"/>
      <c r="F46" s="30"/>
      <c r="G46" s="14">
        <f>COUNTIF(G6:G45,"New Tag Required")</f>
        <v>4</v>
      </c>
      <c r="H46" s="13">
        <f>COUNTIF(H6:H45,"New Sign Required")</f>
        <v>2</v>
      </c>
      <c r="J46" s="12">
        <f>COUNTIF(J6:J45,"Installed")</f>
        <v>0</v>
      </c>
      <c r="K46" s="10"/>
      <c r="L46" s="10"/>
      <c r="M46" s="12">
        <f>COUNTIF(M6:M45,"Installed")</f>
        <v>0</v>
      </c>
    </row>
    <row r="47" spans="1:15" x14ac:dyDescent="0.25">
      <c r="A47" s="56"/>
      <c r="C47" s="11"/>
      <c r="E47" s="30"/>
      <c r="F47" s="30"/>
      <c r="G47" s="30"/>
    </row>
    <row r="48" spans="1:15" x14ac:dyDescent="0.25">
      <c r="A48" s="56"/>
      <c r="C48" s="11"/>
      <c r="E48" s="30"/>
      <c r="F48" s="30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56"/>
      <c r="C51" s="11"/>
      <c r="E51" s="30"/>
      <c r="F51" s="30"/>
      <c r="G51" s="30"/>
    </row>
    <row r="52" spans="1:7" x14ac:dyDescent="0.25">
      <c r="A52" s="56"/>
      <c r="C52" s="11"/>
      <c r="E52" s="30"/>
      <c r="F52" s="30"/>
      <c r="G52" s="30"/>
    </row>
    <row r="53" spans="1:7" x14ac:dyDescent="0.25">
      <c r="A53" s="56"/>
      <c r="C53" s="11"/>
      <c r="E53" s="30"/>
      <c r="F53" s="30"/>
      <c r="G53" s="30"/>
    </row>
    <row r="54" spans="1:7" x14ac:dyDescent="0.25">
      <c r="A54" s="57"/>
      <c r="C54" s="11"/>
      <c r="E54" s="30"/>
      <c r="F54" s="33"/>
      <c r="G54" s="30"/>
    </row>
    <row r="55" spans="1:7" x14ac:dyDescent="0.25">
      <c r="A55" s="57"/>
      <c r="C55" s="11"/>
      <c r="E55" s="30"/>
      <c r="F55" s="33"/>
      <c r="G55" s="30"/>
    </row>
    <row r="56" spans="1:7" x14ac:dyDescent="0.25">
      <c r="A56" s="57"/>
      <c r="C56" s="11"/>
      <c r="E56" s="30"/>
      <c r="F56" s="34"/>
      <c r="G56" s="30"/>
    </row>
    <row r="57" spans="1:7" x14ac:dyDescent="0.25">
      <c r="A57" s="56"/>
      <c r="C57" s="11"/>
      <c r="E57" s="30"/>
      <c r="F57" s="33"/>
      <c r="G57" s="30"/>
    </row>
    <row r="58" spans="1:7" x14ac:dyDescent="0.25">
      <c r="A58" s="56"/>
      <c r="C58" s="11"/>
      <c r="E58" s="30"/>
      <c r="F58" s="33"/>
      <c r="G58" s="30"/>
    </row>
    <row r="59" spans="1:7" x14ac:dyDescent="0.25">
      <c r="A59" s="58"/>
      <c r="C59" s="11"/>
      <c r="E59" s="30"/>
      <c r="F59" s="30"/>
      <c r="G59" s="30"/>
    </row>
    <row r="60" spans="1:7" x14ac:dyDescent="0.25">
      <c r="A60" s="58"/>
      <c r="C60" s="11"/>
      <c r="E60" s="30"/>
      <c r="F60" s="30"/>
      <c r="G60" s="30"/>
    </row>
    <row r="61" spans="1:7" x14ac:dyDescent="0.25">
      <c r="A61" s="58"/>
      <c r="C61" s="11"/>
      <c r="E61" s="30"/>
      <c r="F61" s="30"/>
      <c r="G61" s="30"/>
    </row>
    <row r="62" spans="1:7" x14ac:dyDescent="0.25">
      <c r="A62" s="58"/>
      <c r="C62" s="11"/>
      <c r="E62" s="30"/>
      <c r="F62" s="30"/>
      <c r="G62" s="30"/>
    </row>
    <row r="63" spans="1:7" x14ac:dyDescent="0.25">
      <c r="A63" s="58"/>
      <c r="C63" s="11"/>
      <c r="E63" s="30"/>
      <c r="F63" s="31"/>
      <c r="G63" s="30"/>
    </row>
    <row r="64" spans="1:7" x14ac:dyDescent="0.25">
      <c r="A64" s="58"/>
      <c r="C64" s="11"/>
      <c r="E64" s="30"/>
      <c r="F64" s="30"/>
      <c r="G64" s="30"/>
    </row>
    <row r="65" spans="1:7" x14ac:dyDescent="0.25">
      <c r="A65" s="58"/>
      <c r="C65" s="11"/>
      <c r="E65" s="30"/>
      <c r="F65" s="30"/>
      <c r="G65" s="30"/>
    </row>
    <row r="66" spans="1:7" x14ac:dyDescent="0.25">
      <c r="A66" s="56"/>
      <c r="C66" s="11"/>
      <c r="E66" s="30"/>
      <c r="F66" s="30"/>
      <c r="G66" s="30"/>
    </row>
    <row r="67" spans="1:7" x14ac:dyDescent="0.25">
      <c r="A67" s="56"/>
      <c r="C67" s="11"/>
    </row>
    <row r="68" spans="1:7" x14ac:dyDescent="0.25">
      <c r="C68" s="11"/>
    </row>
    <row r="69" spans="1:7" x14ac:dyDescent="0.25">
      <c r="C69" s="11"/>
    </row>
    <row r="70" spans="1:7" x14ac:dyDescent="0.25">
      <c r="C70" s="11"/>
    </row>
    <row r="71" spans="1:7" x14ac:dyDescent="0.25">
      <c r="C71" s="11"/>
    </row>
    <row r="72" spans="1:7" x14ac:dyDescent="0.25">
      <c r="C72" s="11"/>
    </row>
    <row r="73" spans="1:7" x14ac:dyDescent="0.25">
      <c r="C73" s="11"/>
    </row>
    <row r="74" spans="1:7" x14ac:dyDescent="0.25">
      <c r="C74" s="11"/>
    </row>
    <row r="75" spans="1:7" x14ac:dyDescent="0.25">
      <c r="C75" s="11"/>
    </row>
    <row r="76" spans="1:7" x14ac:dyDescent="0.25">
      <c r="C76" s="11"/>
    </row>
    <row r="77" spans="1:7" x14ac:dyDescent="0.25">
      <c r="C77" s="11"/>
    </row>
    <row r="78" spans="1:7" x14ac:dyDescent="0.25">
      <c r="C78" s="11"/>
    </row>
    <row r="79" spans="1:7" x14ac:dyDescent="0.25">
      <c r="C79" s="11"/>
    </row>
    <row r="80" spans="1:7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87" spans="3:3" x14ac:dyDescent="0.25">
      <c r="C87" s="11"/>
    </row>
    <row r="88" spans="3:3" x14ac:dyDescent="0.25">
      <c r="C88" s="11"/>
    </row>
    <row r="89" spans="3:3" x14ac:dyDescent="0.25">
      <c r="C89" s="11"/>
    </row>
    <row r="90" spans="3:3" x14ac:dyDescent="0.25">
      <c r="C90" s="11"/>
    </row>
    <row r="91" spans="3:3" x14ac:dyDescent="0.25">
      <c r="C91" s="11"/>
    </row>
    <row r="92" spans="3:3" x14ac:dyDescent="0.25">
      <c r="C92" s="11"/>
    </row>
    <row r="93" spans="3:3" x14ac:dyDescent="0.25">
      <c r="C93" s="11"/>
    </row>
    <row r="94" spans="3:3" x14ac:dyDescent="0.25">
      <c r="C94" s="11"/>
    </row>
    <row r="95" spans="3:3" x14ac:dyDescent="0.25">
      <c r="C95" s="11"/>
    </row>
    <row r="212" spans="3:3" x14ac:dyDescent="0.25">
      <c r="C212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51:G65 G16 G21:G24 G34:G44">
    <cfRule type="containsText" dxfId="110" priority="181" operator="containsText" text="New Tag Required">
      <formula>NOT(ISERROR(SEARCH("New Tag Required",G16)))</formula>
    </cfRule>
  </conditionalFormatting>
  <conditionalFormatting sqref="D6 D8:D9 D16 D21:D24 D34:D111">
    <cfRule type="containsText" dxfId="109" priority="180" operator="containsText" text="Yes">
      <formula>NOT(ISERROR(SEARCH("Yes",D6)))</formula>
    </cfRule>
  </conditionalFormatting>
  <conditionalFormatting sqref="H51:H111 H212:H433 H16 H21:H24 H34:H44">
    <cfRule type="containsText" dxfId="108" priority="168" operator="containsText" text="New Sign Required">
      <formula>NOT(ISERROR(SEARCH("New Sign Required",H16)))</formula>
    </cfRule>
  </conditionalFormatting>
  <conditionalFormatting sqref="G51:G111 G16:H16 G21:H24 G34:H44">
    <cfRule type="containsText" dxfId="107" priority="167" operator="containsText" text="Action Required">
      <formula>NOT(ISERROR(SEARCH("Action Required",G16)))</formula>
    </cfRule>
  </conditionalFormatting>
  <conditionalFormatting sqref="H51:H111">
    <cfRule type="containsText" dxfId="106" priority="166" operator="containsText" text="Action Required">
      <formula>NOT(ISERROR(SEARCH("Action Required",H51)))</formula>
    </cfRule>
  </conditionalFormatting>
  <conditionalFormatting sqref="G6 G47:G50">
    <cfRule type="containsText" dxfId="105" priority="108" operator="containsText" text="New Tag Required">
      <formula>NOT(ISERROR(SEARCH("New Tag Required",G6)))</formula>
    </cfRule>
  </conditionalFormatting>
  <conditionalFormatting sqref="H6 H47:H50">
    <cfRule type="containsText" dxfId="104" priority="106" operator="containsText" text="New Sign Required">
      <formula>NOT(ISERROR(SEARCH("New Sign Required",H6)))</formula>
    </cfRule>
  </conditionalFormatting>
  <conditionalFormatting sqref="G6 G47:G50">
    <cfRule type="containsText" dxfId="103" priority="105" operator="containsText" text="Action Required">
      <formula>NOT(ISERROR(SEARCH("Action Required",G6)))</formula>
    </cfRule>
  </conditionalFormatting>
  <conditionalFormatting sqref="H6 H47:H50">
    <cfRule type="containsText" dxfId="102" priority="104" operator="containsText" text="Action Required">
      <formula>NOT(ISERROR(SEARCH("Action Required",H6)))</formula>
    </cfRule>
  </conditionalFormatting>
  <conditionalFormatting sqref="G6">
    <cfRule type="containsText" dxfId="101" priority="103" operator="containsText" text="New Tag Required">
      <formula>NOT(ISERROR(SEARCH("New Tag Required",G6)))</formula>
    </cfRule>
  </conditionalFormatting>
  <conditionalFormatting sqref="D6">
    <cfRule type="containsText" dxfId="100" priority="102" operator="containsText" text="Yes">
      <formula>NOT(ISERROR(SEARCH("Yes",D6)))</formula>
    </cfRule>
  </conditionalFormatting>
  <conditionalFormatting sqref="G6">
    <cfRule type="containsText" dxfId="99" priority="101" operator="containsText" text="Action Required">
      <formula>NOT(ISERROR(SEARCH("Action Required",G6)))</formula>
    </cfRule>
  </conditionalFormatting>
  <conditionalFormatting sqref="D112:D211">
    <cfRule type="containsText" dxfId="98" priority="100" operator="containsText" text="Yes">
      <formula>NOT(ISERROR(SEARCH("Yes",D112)))</formula>
    </cfRule>
  </conditionalFormatting>
  <conditionalFormatting sqref="H112:H211">
    <cfRule type="containsText" dxfId="97" priority="99" operator="containsText" text="New Sign Required">
      <formula>NOT(ISERROR(SEARCH("New Sign Required",H112)))</formula>
    </cfRule>
  </conditionalFormatting>
  <conditionalFormatting sqref="G112:G211">
    <cfRule type="containsText" dxfId="96" priority="98" operator="containsText" text="Action Required">
      <formula>NOT(ISERROR(SEARCH("Action Required",G112)))</formula>
    </cfRule>
  </conditionalFormatting>
  <conditionalFormatting sqref="H112:H211">
    <cfRule type="containsText" dxfId="95" priority="97" operator="containsText" text="Action Required">
      <formula>NOT(ISERROR(SEARCH("Action Required",H112)))</formula>
    </cfRule>
  </conditionalFormatting>
  <conditionalFormatting sqref="D18:D19">
    <cfRule type="containsText" dxfId="94" priority="94" operator="containsText" text="Yes">
      <formula>NOT(ISERROR(SEARCH("Yes",D18)))</formula>
    </cfRule>
  </conditionalFormatting>
  <conditionalFormatting sqref="D7">
    <cfRule type="containsText" dxfId="93" priority="83" operator="containsText" text="Yes">
      <formula>NOT(ISERROR(SEARCH("Yes",D7)))</formula>
    </cfRule>
  </conditionalFormatting>
  <conditionalFormatting sqref="G7">
    <cfRule type="containsText" dxfId="92" priority="82" operator="containsText" text="New Tag Required">
      <formula>NOT(ISERROR(SEARCH("New Tag Required",G7)))</formula>
    </cfRule>
  </conditionalFormatting>
  <conditionalFormatting sqref="H7">
    <cfRule type="containsText" dxfId="91" priority="81" operator="containsText" text="New Sign Required">
      <formula>NOT(ISERROR(SEARCH("New Sign Required",H7)))</formula>
    </cfRule>
  </conditionalFormatting>
  <conditionalFormatting sqref="G7">
    <cfRule type="containsText" dxfId="90" priority="80" operator="containsText" text="Action Required">
      <formula>NOT(ISERROR(SEARCH("Action Required",G7)))</formula>
    </cfRule>
  </conditionalFormatting>
  <conditionalFormatting sqref="H7">
    <cfRule type="containsText" dxfId="89" priority="79" operator="containsText" text="Action Required">
      <formula>NOT(ISERROR(SEARCH("Action Required",H7)))</formula>
    </cfRule>
  </conditionalFormatting>
  <conditionalFormatting sqref="G8:G15 G17">
    <cfRule type="containsText" dxfId="88" priority="78" operator="containsText" text="New Tag Required">
      <formula>NOT(ISERROR(SEARCH("New Tag Required",G8)))</formula>
    </cfRule>
  </conditionalFormatting>
  <conditionalFormatting sqref="H8:H15 H17">
    <cfRule type="containsText" dxfId="87" priority="77" operator="containsText" text="New Sign Required">
      <formula>NOT(ISERROR(SEARCH("New Sign Required",H8)))</formula>
    </cfRule>
  </conditionalFormatting>
  <conditionalFormatting sqref="G8:G15 G17">
    <cfRule type="containsText" dxfId="86" priority="76" operator="containsText" text="Action Required">
      <formula>NOT(ISERROR(SEARCH("Action Required",G8)))</formula>
    </cfRule>
  </conditionalFormatting>
  <conditionalFormatting sqref="H8:H15 H17">
    <cfRule type="containsText" dxfId="85" priority="75" operator="containsText" text="Action Required">
      <formula>NOT(ISERROR(SEARCH("Action Required",H8)))</formula>
    </cfRule>
  </conditionalFormatting>
  <conditionalFormatting sqref="J2:N2">
    <cfRule type="cellIs" dxfId="84" priority="74" operator="notEqual">
      <formula>0</formula>
    </cfRule>
  </conditionalFormatting>
  <conditionalFormatting sqref="J6:J43">
    <cfRule type="cellIs" dxfId="83" priority="73" operator="equal">
      <formula>0</formula>
    </cfRule>
  </conditionalFormatting>
  <conditionalFormatting sqref="M6:M43">
    <cfRule type="cellIs" dxfId="82" priority="72" operator="equal">
      <formula>0</formula>
    </cfRule>
  </conditionalFormatting>
  <conditionalFormatting sqref="J6:J43 M6:M43">
    <cfRule type="cellIs" dxfId="81" priority="69" operator="equal">
      <formula>"In Progress"</formula>
    </cfRule>
    <cfRule type="cellIs" dxfId="80" priority="70" operator="equal">
      <formula>"Log Issues"</formula>
    </cfRule>
    <cfRule type="cellIs" dxfId="79" priority="71" operator="equal">
      <formula>"N/A"</formula>
    </cfRule>
  </conditionalFormatting>
  <conditionalFormatting sqref="K6:L26">
    <cfRule type="expression" dxfId="78" priority="68">
      <formula>$J6="Log Issues"</formula>
    </cfRule>
  </conditionalFormatting>
  <conditionalFormatting sqref="N6:N26">
    <cfRule type="expression" dxfId="77" priority="67">
      <formula>$M6="Log Issues"</formula>
    </cfRule>
  </conditionalFormatting>
  <conditionalFormatting sqref="G18:G19">
    <cfRule type="containsText" dxfId="76" priority="66" operator="containsText" text="New Tag Required">
      <formula>NOT(ISERROR(SEARCH("New Tag Required",G18)))</formula>
    </cfRule>
  </conditionalFormatting>
  <conditionalFormatting sqref="H18:H19">
    <cfRule type="containsText" dxfId="75" priority="65" operator="containsText" text="New Sign Required">
      <formula>NOT(ISERROR(SEARCH("New Sign Required",H18)))</formula>
    </cfRule>
  </conditionalFormatting>
  <conditionalFormatting sqref="G18:G19">
    <cfRule type="containsText" dxfId="74" priority="64" operator="containsText" text="Action Required">
      <formula>NOT(ISERROR(SEARCH("Action Required",G18)))</formula>
    </cfRule>
  </conditionalFormatting>
  <conditionalFormatting sqref="H18:H19">
    <cfRule type="containsText" dxfId="73" priority="63" operator="containsText" text="Action Required">
      <formula>NOT(ISERROR(SEARCH("Action Required",H18)))</formula>
    </cfRule>
  </conditionalFormatting>
  <conditionalFormatting sqref="H1:H19 H21:H24 H34:H1048576">
    <cfRule type="containsText" dxfId="72" priority="61" operator="containsText" text="Remove Old Sign">
      <formula>NOT(ISERROR(SEARCH("Remove Old Sign",H1)))</formula>
    </cfRule>
    <cfRule type="containsText" dxfId="71" priority="62" operator="containsText" text="Move Sign to New Location">
      <formula>NOT(ISERROR(SEARCH("Move Sign to New Location",H1)))</formula>
    </cfRule>
  </conditionalFormatting>
  <conditionalFormatting sqref="G1:G19 G21:G24 G34:G1048576">
    <cfRule type="containsText" dxfId="70" priority="60" operator="containsText" text="Remove Old Tag">
      <formula>NOT(ISERROR(SEARCH("Remove Old Tag",G1)))</formula>
    </cfRule>
  </conditionalFormatting>
  <conditionalFormatting sqref="D12:D15 D17">
    <cfRule type="containsText" dxfId="69" priority="56" operator="containsText" text="Yes">
      <formula>NOT(ISERROR(SEARCH("Yes",D12)))</formula>
    </cfRule>
  </conditionalFormatting>
  <conditionalFormatting sqref="D10">
    <cfRule type="containsText" dxfId="68" priority="58" operator="containsText" text="Yes">
      <formula>NOT(ISERROR(SEARCH("Yes",D10)))</formula>
    </cfRule>
  </conditionalFormatting>
  <conditionalFormatting sqref="D11">
    <cfRule type="containsText" dxfId="67" priority="57" operator="containsText" text="Yes">
      <formula>NOT(ISERROR(SEARCH("Yes",D11)))</formula>
    </cfRule>
  </conditionalFormatting>
  <conditionalFormatting sqref="D20">
    <cfRule type="containsText" dxfId="66" priority="48" operator="containsText" text="Yes">
      <formula>NOT(ISERROR(SEARCH("Yes",D20)))</formula>
    </cfRule>
  </conditionalFormatting>
  <conditionalFormatting sqref="G20">
    <cfRule type="containsText" dxfId="65" priority="55" operator="containsText" text="New Tag Required">
      <formula>NOT(ISERROR(SEARCH("New Tag Required",G20)))</formula>
    </cfRule>
  </conditionalFormatting>
  <conditionalFormatting sqref="H20">
    <cfRule type="containsText" dxfId="64" priority="54" operator="containsText" text="New Sign Required">
      <formula>NOT(ISERROR(SEARCH("New Sign Required",H20)))</formula>
    </cfRule>
  </conditionalFormatting>
  <conditionalFormatting sqref="G20">
    <cfRule type="containsText" dxfId="63" priority="53" operator="containsText" text="Action Required">
      <formula>NOT(ISERROR(SEARCH("Action Required",G20)))</formula>
    </cfRule>
  </conditionalFormatting>
  <conditionalFormatting sqref="H20">
    <cfRule type="containsText" dxfId="62" priority="52" operator="containsText" text="Action Required">
      <formula>NOT(ISERROR(SEARCH("Action Required",H20)))</formula>
    </cfRule>
  </conditionalFormatting>
  <conditionalFormatting sqref="H20">
    <cfRule type="containsText" dxfId="61" priority="50" operator="containsText" text="Remove Old Sign">
      <formula>NOT(ISERROR(SEARCH("Remove Old Sign",H20)))</formula>
    </cfRule>
    <cfRule type="containsText" dxfId="60" priority="51" operator="containsText" text="Move Sign to New Location">
      <formula>NOT(ISERROR(SEARCH("Move Sign to New Location",H20)))</formula>
    </cfRule>
  </conditionalFormatting>
  <conditionalFormatting sqref="G20">
    <cfRule type="containsText" dxfId="59" priority="49" operator="containsText" text="Remove Old Tag">
      <formula>NOT(ISERROR(SEARCH("Remove Old Tag",G20)))</formula>
    </cfRule>
  </conditionalFormatting>
  <conditionalFormatting sqref="D25">
    <cfRule type="containsText" dxfId="46" priority="47" operator="containsText" text="Yes">
      <formula>NOT(ISERROR(SEARCH("Yes",D25)))</formula>
    </cfRule>
  </conditionalFormatting>
  <conditionalFormatting sqref="G25">
    <cfRule type="containsText" dxfId="45" priority="46" operator="containsText" text="New Tag Required">
      <formula>NOT(ISERROR(SEARCH("New Tag Required",G25)))</formula>
    </cfRule>
  </conditionalFormatting>
  <conditionalFormatting sqref="H25">
    <cfRule type="containsText" dxfId="44" priority="45" operator="containsText" text="New Sign Required">
      <formula>NOT(ISERROR(SEARCH("New Sign Required",H25)))</formula>
    </cfRule>
  </conditionalFormatting>
  <conditionalFormatting sqref="G25">
    <cfRule type="containsText" dxfId="43" priority="44" operator="containsText" text="Action Required">
      <formula>NOT(ISERROR(SEARCH("Action Required",G25)))</formula>
    </cfRule>
  </conditionalFormatting>
  <conditionalFormatting sqref="H25">
    <cfRule type="containsText" dxfId="42" priority="43" operator="containsText" text="Action Required">
      <formula>NOT(ISERROR(SEARCH("Action Required",H25)))</formula>
    </cfRule>
  </conditionalFormatting>
  <conditionalFormatting sqref="G25">
    <cfRule type="containsText" dxfId="41" priority="42" operator="containsText" text="New Tag Required">
      <formula>NOT(ISERROR(SEARCH("New Tag Required",G25)))</formula>
    </cfRule>
  </conditionalFormatting>
  <conditionalFormatting sqref="D25">
    <cfRule type="containsText" dxfId="40" priority="41" operator="containsText" text="Yes">
      <formula>NOT(ISERROR(SEARCH("Yes",D25)))</formula>
    </cfRule>
  </conditionalFormatting>
  <conditionalFormatting sqref="G25">
    <cfRule type="containsText" dxfId="39" priority="40" operator="containsText" text="Action Required">
      <formula>NOT(ISERROR(SEARCH("Action Required",G25)))</formula>
    </cfRule>
  </conditionalFormatting>
  <conditionalFormatting sqref="D27">
    <cfRule type="containsText" dxfId="38" priority="39" operator="containsText" text="Yes">
      <formula>NOT(ISERROR(SEARCH("Yes",D27)))</formula>
    </cfRule>
  </conditionalFormatting>
  <conditionalFormatting sqref="G27">
    <cfRule type="containsText" dxfId="37" priority="38" operator="containsText" text="New Tag Required">
      <formula>NOT(ISERROR(SEARCH("New Tag Required",G27)))</formula>
    </cfRule>
  </conditionalFormatting>
  <conditionalFormatting sqref="H27">
    <cfRule type="containsText" dxfId="36" priority="37" operator="containsText" text="New Sign Required">
      <formula>NOT(ISERROR(SEARCH("New Sign Required",H27)))</formula>
    </cfRule>
  </conditionalFormatting>
  <conditionalFormatting sqref="G27">
    <cfRule type="containsText" dxfId="35" priority="36" operator="containsText" text="Action Required">
      <formula>NOT(ISERROR(SEARCH("Action Required",G27)))</formula>
    </cfRule>
  </conditionalFormatting>
  <conditionalFormatting sqref="H27">
    <cfRule type="containsText" dxfId="34" priority="35" operator="containsText" text="Action Required">
      <formula>NOT(ISERROR(SEARCH("Action Required",H27)))</formula>
    </cfRule>
  </conditionalFormatting>
  <conditionalFormatting sqref="H25 H27">
    <cfRule type="containsText" dxfId="33" priority="33" operator="containsText" text="Remove Old Sign">
      <formula>NOT(ISERROR(SEARCH("Remove Old Sign",H25)))</formula>
    </cfRule>
    <cfRule type="containsText" dxfId="32" priority="34" operator="containsText" text="Move Sign to New Location">
      <formula>NOT(ISERROR(SEARCH("Move Sign to New Location",H25)))</formula>
    </cfRule>
  </conditionalFormatting>
  <conditionalFormatting sqref="G25 G27">
    <cfRule type="containsText" dxfId="31" priority="32" operator="containsText" text="Remove Old Tag">
      <formula>NOT(ISERROR(SEARCH("Remove Old Tag",G25)))</formula>
    </cfRule>
  </conditionalFormatting>
  <conditionalFormatting sqref="D26">
    <cfRule type="containsText" dxfId="30" priority="31" operator="containsText" text="Yes">
      <formula>NOT(ISERROR(SEARCH("Yes",D26)))</formula>
    </cfRule>
  </conditionalFormatting>
  <conditionalFormatting sqref="G26">
    <cfRule type="containsText" dxfId="29" priority="30" operator="containsText" text="New Tag Required">
      <formula>NOT(ISERROR(SEARCH("New Tag Required",G26)))</formula>
    </cfRule>
  </conditionalFormatting>
  <conditionalFormatting sqref="H26">
    <cfRule type="containsText" dxfId="28" priority="29" operator="containsText" text="New Sign Required">
      <formula>NOT(ISERROR(SEARCH("New Sign Required",H26)))</formula>
    </cfRule>
  </conditionalFormatting>
  <conditionalFormatting sqref="G26">
    <cfRule type="containsText" dxfId="27" priority="28" operator="containsText" text="Action Required">
      <formula>NOT(ISERROR(SEARCH("Action Required",G26)))</formula>
    </cfRule>
  </conditionalFormatting>
  <conditionalFormatting sqref="H26">
    <cfRule type="containsText" dxfId="26" priority="27" operator="containsText" text="Action Required">
      <formula>NOT(ISERROR(SEARCH("Action Required",H26)))</formula>
    </cfRule>
  </conditionalFormatting>
  <conditionalFormatting sqref="G26">
    <cfRule type="containsText" dxfId="25" priority="26" operator="containsText" text="New Tag Required">
      <formula>NOT(ISERROR(SEARCH("New Tag Required",G26)))</formula>
    </cfRule>
  </conditionalFormatting>
  <conditionalFormatting sqref="D26">
    <cfRule type="containsText" dxfId="24" priority="25" operator="containsText" text="Yes">
      <formula>NOT(ISERROR(SEARCH("Yes",D26)))</formula>
    </cfRule>
  </conditionalFormatting>
  <conditionalFormatting sqref="G26">
    <cfRule type="containsText" dxfId="23" priority="24" operator="containsText" text="Action Required">
      <formula>NOT(ISERROR(SEARCH("Action Required",G26)))</formula>
    </cfRule>
  </conditionalFormatting>
  <conditionalFormatting sqref="H26">
    <cfRule type="containsText" dxfId="22" priority="22" operator="containsText" text="Remove Old Sign">
      <formula>NOT(ISERROR(SEARCH("Remove Old Sign",H26)))</formula>
    </cfRule>
    <cfRule type="containsText" dxfId="21" priority="23" operator="containsText" text="Move Sign to New Location">
      <formula>NOT(ISERROR(SEARCH("Move Sign to New Location",H26)))</formula>
    </cfRule>
  </conditionalFormatting>
  <conditionalFormatting sqref="G26">
    <cfRule type="containsText" dxfId="20" priority="21" operator="containsText" text="Remove Old Tag">
      <formula>NOT(ISERROR(SEARCH("Remove Old Tag",G26)))</formula>
    </cfRule>
  </conditionalFormatting>
  <conditionalFormatting sqref="D28:D30">
    <cfRule type="containsText" dxfId="19" priority="20" operator="containsText" text="Yes">
      <formula>NOT(ISERROR(SEARCH("Yes",D28)))</formula>
    </cfRule>
  </conditionalFormatting>
  <conditionalFormatting sqref="G28:G32">
    <cfRule type="containsText" dxfId="18" priority="19" operator="containsText" text="New Tag Required">
      <formula>NOT(ISERROR(SEARCH("New Tag Required",G28)))</formula>
    </cfRule>
  </conditionalFormatting>
  <conditionalFormatting sqref="H28:H32">
    <cfRule type="containsText" dxfId="17" priority="18" operator="containsText" text="New Sign Required">
      <formula>NOT(ISERROR(SEARCH("New Sign Required",H28)))</formula>
    </cfRule>
  </conditionalFormatting>
  <conditionalFormatting sqref="G28:G32">
    <cfRule type="containsText" dxfId="16" priority="17" operator="containsText" text="Action Required">
      <formula>NOT(ISERROR(SEARCH("Action Required",G28)))</formula>
    </cfRule>
  </conditionalFormatting>
  <conditionalFormatting sqref="H28:H32">
    <cfRule type="containsText" dxfId="15" priority="16" operator="containsText" text="Action Required">
      <formula>NOT(ISERROR(SEARCH("Action Required",H28)))</formula>
    </cfRule>
  </conditionalFormatting>
  <conditionalFormatting sqref="G28:G32">
    <cfRule type="containsText" dxfId="14" priority="15" operator="containsText" text="New Tag Required">
      <formula>NOT(ISERROR(SEARCH("New Tag Required",G28)))</formula>
    </cfRule>
  </conditionalFormatting>
  <conditionalFormatting sqref="D28:D30">
    <cfRule type="containsText" dxfId="13" priority="14" operator="containsText" text="Yes">
      <formula>NOT(ISERROR(SEARCH("Yes",D28)))</formula>
    </cfRule>
  </conditionalFormatting>
  <conditionalFormatting sqref="G28:G32">
    <cfRule type="containsText" dxfId="12" priority="13" operator="containsText" text="Action Required">
      <formula>NOT(ISERROR(SEARCH("Action Required",G28)))</formula>
    </cfRule>
  </conditionalFormatting>
  <conditionalFormatting sqref="D32">
    <cfRule type="containsText" dxfId="11" priority="12" operator="containsText" text="Yes">
      <formula>NOT(ISERROR(SEARCH("Yes",D32)))</formula>
    </cfRule>
  </conditionalFormatting>
  <conditionalFormatting sqref="G33">
    <cfRule type="containsText" dxfId="10" priority="11" operator="containsText" text="New Tag Required">
      <formula>NOT(ISERROR(SEARCH("New Tag Required",G33)))</formula>
    </cfRule>
  </conditionalFormatting>
  <conditionalFormatting sqref="H33">
    <cfRule type="containsText" dxfId="9" priority="10" operator="containsText" text="New Sign Required">
      <formula>NOT(ISERROR(SEARCH("New Sign Required",H33)))</formula>
    </cfRule>
  </conditionalFormatting>
  <conditionalFormatting sqref="G33">
    <cfRule type="containsText" dxfId="8" priority="9" operator="containsText" text="Action Required">
      <formula>NOT(ISERROR(SEARCH("Action Required",G33)))</formula>
    </cfRule>
  </conditionalFormatting>
  <conditionalFormatting sqref="H33">
    <cfRule type="containsText" dxfId="7" priority="8" operator="containsText" text="Action Required">
      <formula>NOT(ISERROR(SEARCH("Action Required",H33)))</formula>
    </cfRule>
  </conditionalFormatting>
  <conditionalFormatting sqref="H28:H33">
    <cfRule type="containsText" dxfId="6" priority="6" operator="containsText" text="Remove Old Sign">
      <formula>NOT(ISERROR(SEARCH("Remove Old Sign",H28)))</formula>
    </cfRule>
    <cfRule type="containsText" dxfId="5" priority="7" operator="containsText" text="Move Sign to New Location">
      <formula>NOT(ISERROR(SEARCH("Move Sign to New Location",H28)))</formula>
    </cfRule>
  </conditionalFormatting>
  <conditionalFormatting sqref="G28:G33">
    <cfRule type="containsText" dxfId="4" priority="5" operator="containsText" text="Remove Old Tag">
      <formula>NOT(ISERROR(SEARCH("Remove Old Tag",G28)))</formula>
    </cfRule>
  </conditionalFormatting>
  <conditionalFormatting sqref="D31">
    <cfRule type="containsText" dxfId="3" priority="4" operator="containsText" text="Yes">
      <formula>NOT(ISERROR(SEARCH("Yes",D31)))</formula>
    </cfRule>
  </conditionalFormatting>
  <conditionalFormatting sqref="D31">
    <cfRule type="containsText" dxfId="2" priority="3" operator="containsText" text="Yes">
      <formula>NOT(ISERROR(SEARCH("Yes",D31)))</formula>
    </cfRule>
  </conditionalFormatting>
  <conditionalFormatting sqref="D33">
    <cfRule type="containsText" dxfId="1" priority="2" operator="containsText" text="Yes">
      <formula>NOT(ISERROR(SEARCH("Yes",D33)))</formula>
    </cfRule>
  </conditionalFormatting>
  <conditionalFormatting sqref="D33">
    <cfRule type="containsText" dxfId="0" priority="1" operator="containsText" text="Yes">
      <formula>NOT(ISERROR(SEARCH("Yes",D33)))</formula>
    </cfRule>
  </conditionalFormatting>
  <dataValidations count="2">
    <dataValidation type="list" allowBlank="1" showInputMessage="1" showErrorMessage="1" sqref="D6:D21 D23:D86">
      <formula1>YesNo</formula1>
    </dataValidation>
    <dataValidation type="list" allowBlank="1" showInputMessage="1" showErrorMessage="1" sqref="H212:H416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H47:H211 H44</xm:sqref>
        </x14:dataValidation>
        <x14:dataValidation type="list" allowBlank="1" showInputMessage="1" showErrorMessage="1">
          <x14:formula1>
            <xm:f>Lookup!$A$1:$A$4</xm:f>
          </x14:formula1>
          <xm:sqref>G47:G211 G44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O6:O26</xm:sqref>
        </x14:dataValidation>
        <x14:dataValidation type="list" allowBlank="1" showInputMessage="1" showErrorMessage="1">
          <x14:formula1>
            <xm:f>Lookup!$A$1:$A$8</xm:f>
          </x14:formula1>
          <xm:sqref>G6:G21 G23:G43</xm:sqref>
        </x14:dataValidation>
        <x14:dataValidation type="list" allowBlank="1" showInputMessage="1" showErrorMessage="1">
          <x14:formula1>
            <xm:f>Lookup!$D$1:$D$10</xm:f>
          </x14:formula1>
          <xm:sqref>H6:H21 H23:H43</xm:sqref>
        </x14:dataValidation>
        <x14:dataValidation type="list" allowBlank="1" showInputMessage="1" showErrorMessage="1">
          <x14:formula1>
            <xm:f>Lookup!$F$1:$F$7</xm:f>
          </x14:formula1>
          <xm:sqref>J6:J43</xm:sqref>
        </x14:dataValidation>
        <x14:dataValidation type="list" allowBlank="1" showInputMessage="1" showErrorMessage="1">
          <x14:formula1>
            <xm:f>Lookup!$F$1:$F$8</xm:f>
          </x14:formula1>
          <xm:sqref>M6:M43</xm:sqref>
        </x14:dataValidation>
        <x14:dataValidation type="list" allowBlank="1" showInputMessage="1">
          <x14:formula1>
            <xm:f>Lookup!$E$1:$E$19</xm:f>
          </x14:formula1>
          <xm:sqref>C6:C21 C23:C211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opLeftCell="A4" zoomScale="90" zoomScaleNormal="90" workbookViewId="0">
      <selection activeCell="B23" sqref="B23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0293</v>
      </c>
      <c r="C1" s="39"/>
      <c r="D1" s="17" t="s">
        <v>10</v>
      </c>
      <c r="E1" s="40">
        <f>'KD Changes'!G1</f>
        <v>42653</v>
      </c>
    </row>
    <row r="2" spans="1:10" ht="15" customHeight="1" x14ac:dyDescent="0.25">
      <c r="A2" s="43" t="s">
        <v>8</v>
      </c>
      <c r="B2" s="44" t="str">
        <f>VLOOKUP(B1,[1]BuildingList!A:B,2,FALSE)</f>
        <v>UK Chandler Hospital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97</v>
      </c>
      <c r="B6" s="78" t="s">
        <v>98</v>
      </c>
      <c r="C6" s="41" t="s">
        <v>64</v>
      </c>
      <c r="G6" s="29"/>
      <c r="H6" s="29"/>
      <c r="I6" s="41"/>
      <c r="J6" s="41"/>
    </row>
    <row r="7" spans="1:10" x14ac:dyDescent="0.25">
      <c r="A7" s="77" t="s">
        <v>99</v>
      </c>
      <c r="B7" s="78" t="s">
        <v>100</v>
      </c>
      <c r="C7" s="41" t="s">
        <v>64</v>
      </c>
      <c r="G7" s="29"/>
      <c r="H7" s="29"/>
      <c r="I7" s="41"/>
      <c r="J7" s="41"/>
    </row>
    <row r="8" spans="1:10" ht="15" customHeight="1" x14ac:dyDescent="0.25">
      <c r="A8" s="77" t="s">
        <v>101</v>
      </c>
      <c r="B8" s="78" t="s">
        <v>105</v>
      </c>
      <c r="C8" s="41" t="s">
        <v>64</v>
      </c>
      <c r="G8" s="29"/>
      <c r="H8" s="29"/>
      <c r="I8" s="41"/>
      <c r="J8" s="41"/>
    </row>
    <row r="9" spans="1:10" x14ac:dyDescent="0.25">
      <c r="A9" s="77" t="s">
        <v>102</v>
      </c>
      <c r="B9" s="78" t="s">
        <v>106</v>
      </c>
      <c r="C9" s="41" t="s">
        <v>64</v>
      </c>
      <c r="G9" s="29"/>
      <c r="H9" s="29"/>
      <c r="I9" s="41"/>
      <c r="J9" s="41"/>
    </row>
    <row r="10" spans="1:10" x14ac:dyDescent="0.25">
      <c r="A10" s="77" t="s">
        <v>103</v>
      </c>
      <c r="B10" s="78" t="s">
        <v>107</v>
      </c>
      <c r="C10" s="41" t="s">
        <v>64</v>
      </c>
      <c r="F10" s="50"/>
      <c r="G10" s="29"/>
      <c r="H10" s="29"/>
    </row>
    <row r="11" spans="1:10" x14ac:dyDescent="0.25">
      <c r="A11" s="77" t="s">
        <v>104</v>
      </c>
      <c r="B11" s="78" t="s">
        <v>108</v>
      </c>
      <c r="C11" s="41" t="s">
        <v>64</v>
      </c>
      <c r="F11" s="50"/>
      <c r="G11" s="29"/>
      <c r="H11" s="29"/>
    </row>
    <row r="12" spans="1:10" x14ac:dyDescent="0.25">
      <c r="A12" s="77" t="s">
        <v>109</v>
      </c>
      <c r="B12" s="78" t="s">
        <v>110</v>
      </c>
      <c r="C12" s="41" t="s">
        <v>64</v>
      </c>
      <c r="F12" s="50"/>
      <c r="G12" s="29"/>
      <c r="H12" s="29"/>
    </row>
    <row r="13" spans="1:10" x14ac:dyDescent="0.25">
      <c r="A13" s="77" t="s">
        <v>115</v>
      </c>
      <c r="B13" s="78" t="s">
        <v>116</v>
      </c>
      <c r="C13" s="41" t="s">
        <v>65</v>
      </c>
      <c r="F13" s="50"/>
      <c r="G13" s="29"/>
      <c r="H13" s="29"/>
    </row>
    <row r="14" spans="1:10" x14ac:dyDescent="0.25">
      <c r="A14" s="48" t="s">
        <v>129</v>
      </c>
      <c r="B14" s="42" t="s">
        <v>130</v>
      </c>
      <c r="C14" s="41" t="s">
        <v>65</v>
      </c>
      <c r="F14" s="50"/>
      <c r="G14" s="29"/>
      <c r="H14" s="29"/>
    </row>
    <row r="15" spans="1:10" x14ac:dyDescent="0.25">
      <c r="A15" s="48" t="s">
        <v>131</v>
      </c>
      <c r="B15" s="42" t="s">
        <v>132</v>
      </c>
      <c r="C15" s="41" t="s">
        <v>133</v>
      </c>
      <c r="F15" s="50"/>
      <c r="G15" s="29"/>
      <c r="H15" s="29"/>
    </row>
    <row r="16" spans="1:10" x14ac:dyDescent="0.25">
      <c r="A16" s="41" t="s">
        <v>134</v>
      </c>
      <c r="B16" s="42" t="s">
        <v>135</v>
      </c>
      <c r="C16" s="41" t="s">
        <v>65</v>
      </c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58" priority="16" operator="containsText" text="New Tag Required">
      <formula>NOT(ISERROR(SEARCH("New Tag Required",G39)))</formula>
    </cfRule>
  </conditionalFormatting>
  <conditionalFormatting sqref="D49:D98">
    <cfRule type="containsText" dxfId="57" priority="15" operator="containsText" text="Yes">
      <formula>NOT(ISERROR(SEARCH("Yes",D49)))</formula>
    </cfRule>
  </conditionalFormatting>
  <conditionalFormatting sqref="H39:H98 H199:H420">
    <cfRule type="containsText" dxfId="56" priority="14" operator="containsText" text="New Sign Required">
      <formula>NOT(ISERROR(SEARCH("New Sign Required",H39)))</formula>
    </cfRule>
  </conditionalFormatting>
  <conditionalFormatting sqref="G39:G98">
    <cfRule type="containsText" dxfId="55" priority="13" operator="containsText" text="Action Required">
      <formula>NOT(ISERROR(SEARCH("Action Required",G39)))</formula>
    </cfRule>
  </conditionalFormatting>
  <conditionalFormatting sqref="H39:H98">
    <cfRule type="containsText" dxfId="54" priority="12" operator="containsText" text="Action Required">
      <formula>NOT(ISERROR(SEARCH("Action Required",H39)))</formula>
    </cfRule>
  </conditionalFormatting>
  <conditionalFormatting sqref="D99:D198">
    <cfRule type="containsText" dxfId="53" priority="7" operator="containsText" text="Yes">
      <formula>NOT(ISERROR(SEARCH("Yes",D99)))</formula>
    </cfRule>
  </conditionalFormatting>
  <conditionalFormatting sqref="H99:H198">
    <cfRule type="containsText" dxfId="52" priority="6" operator="containsText" text="New Sign Required">
      <formula>NOT(ISERROR(SEARCH("New Sign Required",H99)))</formula>
    </cfRule>
  </conditionalFormatting>
  <conditionalFormatting sqref="G99:G198">
    <cfRule type="containsText" dxfId="51" priority="5" operator="containsText" text="Action Required">
      <formula>NOT(ISERROR(SEARCH("Action Required",G99)))</formula>
    </cfRule>
  </conditionalFormatting>
  <conditionalFormatting sqref="H99:H198">
    <cfRule type="containsText" dxfId="50" priority="4" operator="containsText" text="Action Required">
      <formula>NOT(ISERROR(SEARCH("Action Required",H99)))</formula>
    </cfRule>
  </conditionalFormatting>
  <conditionalFormatting sqref="H1:H4 H39:H1048576 G5:G38">
    <cfRule type="containsText" dxfId="49" priority="2" operator="containsText" text="Remove Old Sign">
      <formula>NOT(ISERROR(SEARCH("Remove Old Sign",G1)))</formula>
    </cfRule>
    <cfRule type="containsText" dxfId="48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47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  <x14:dataValidation type="list" allowBlank="1" showInputMessage="1" showErrorMessage="1">
          <x14:formula1>
            <xm:f>'T:\GIS\CAD\Projects\Key_Drawings\Open_Projects\DRAFT_KD0293\[DRAFT_KDU_0293_20161118.xlsx]Lookup'!#REF!</xm:f>
          </x14:formula1>
          <xm:sqref>C13</xm:sqref>
        </x14:dataValidation>
        <x14:dataValidation type="list" allowBlank="1" showInputMessage="1" showErrorMessage="1">
          <x14:formula1>
            <xm:f>'T:\GIS\CAD\Projects\Key_Drawings\Open_Projects\DRAFT_KD0293\[DRAFT_KDU_0293_20161102.xlsx]Lookup'!#REF!</xm:f>
          </x14:formula1>
          <xm:sqref>C14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2016-11-18T20:37:15Z</dcterms:modified>
</cp:coreProperties>
</file>