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3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Changes'!$A$1:$I$17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M6" i="1" l="1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H24" i="1" l="1"/>
  <c r="G24" i="1"/>
  <c r="M24" i="1" l="1"/>
  <c r="K2" i="1" s="1"/>
  <c r="J2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<sst xmlns="http://schemas.openxmlformats.org/spreadsheetml/2006/main" count="161" uniqueCount="108">
  <si>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</si>
  <si>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</si>
  <si>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</si>
  <si>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</si>
  <si>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</si>
  <si>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</si>
  <si>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</si>
  <si>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</si>
  <si>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</si>
  <si>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</si>
  <si>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</si>
  <si>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</si>
  <si>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</si>
  <si>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</si>
  <si>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</si>
  <si>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</si>
  <si>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</si>
  <si>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</si>
  <si>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</si>
  <si>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</si>
  <si>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</si>
  <si>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</si>
  <si>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</si>
  <si>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</si>
  <si>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</si>
  <si>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</si>
  <si>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</si>
  <si>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</si>
  <si>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</si>
  <si>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</si>
  <si>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</si>
  <si>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</si>
  <si>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</si>
  <si>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</si>
  <si>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</si>
  <si>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</si>
  <si>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</si>
  <si>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</si>
  <si>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</si>
  <si>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</si>
  <si>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</si>
  <si>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</si>
  <si>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</si>
  <si>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</si>
  <si>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</si>
  <si>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</si>
  <si>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</si>
  <si>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</si>
  <si>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</si>
  <si>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</si>
  <si>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</si>
  <si>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</si>
  <si>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</si>
  <si>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</si>
  <si>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</si>
  <si>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</si>
  <si>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</si>
  <si>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</si>
  <si>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</si>
  <si>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</si>
  <si>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</si>
  <si>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</si>
  <si>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</si>
  <si>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</si>
  <si>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</si>
  <si>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</si>
  <si>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</si>
  <si>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</si>
  <si>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</si>
  <si>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</si>
  <si>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</si>
  <si>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</si>
  <si>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</si>
  <si>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</si>
  <si>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</si>
  <si>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0293</t>
  </si>
  <si>
    <t>JS</t>
  </si>
  <si>
    <t>H600N</t>
  </si>
  <si>
    <t>06</t>
  </si>
  <si>
    <t>H600N1</t>
  </si>
  <si>
    <t>H610</t>
  </si>
  <si>
    <t>H610A</t>
  </si>
  <si>
    <t>H610B</t>
  </si>
  <si>
    <t>H612</t>
  </si>
  <si>
    <t>H614</t>
  </si>
  <si>
    <t>not listed in eBars</t>
  </si>
  <si>
    <t>Verify if door sign required. Renovation was competed in past but not reported for updates</t>
  </si>
  <si>
    <t>Moved a Wall and removed door</t>
  </si>
  <si>
    <t>second door to room is "deactivaed" and has the hardware removed-- Verify tag and sign required.</t>
  </si>
  <si>
    <t>Room Label Change: H616 Changed To H614</t>
  </si>
  <si>
    <t>Verify tag and sign status.  Match to current room number</t>
  </si>
  <si>
    <t>ze</t>
  </si>
  <si>
    <t>H616</t>
  </si>
  <si>
    <t>LX-0293-06-H0600N1</t>
  </si>
  <si>
    <t>UK HOSPITAL - Room H0600N1</t>
  </si>
  <si>
    <t>LX-0293-06-H0610C</t>
  </si>
  <si>
    <t>UK HOSPITAL - Room H0610C</t>
  </si>
  <si>
    <t>LX-0293-06-H0610D</t>
  </si>
  <si>
    <t>UK HOSPITAL - Room H0610D</t>
  </si>
  <si>
    <t>LX-0293-06-H0610E</t>
  </si>
  <si>
    <t>UK HOSPITAL - Room H0610E</t>
  </si>
  <si>
    <t>LX-0293-06-H0610F</t>
  </si>
  <si>
    <t>UK HOSPITAL - Room H0610F</t>
  </si>
  <si>
    <t>LX-0293-06-H0610B</t>
  </si>
  <si>
    <t>UK HOSPITAL - Room H0610B</t>
  </si>
  <si>
    <t>Deactivate</t>
  </si>
  <si>
    <t>LX-0293-06-H0616</t>
  </si>
  <si>
    <t>UK HOSPITAL - Room H0616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</si>
</sst>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Fill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G7" sqref="G7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32.664062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3" t="s">
        <v>7</v>
      </c>
      <c r="B1" s="77" t="s">
        <v>75</v>
      </c>
      <c r="C1" s="77"/>
      <c r="F1" s="65" t="s">
        <v>10</v>
      </c>
      <c r="G1" s="18">
        <v>42496</v>
      </c>
      <c r="J1" s="67" t="s">
        <v>34</v>
      </c>
      <c r="K1" s="67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4" t="s">
        <v>8</v>
      </c>
      <c r="B2" s="78" t="str">
        <f>VLOOKUP(B1,BuildingList!A:B,2,FALSE)</f>
        <v>UK Hospital - Chandler Medical Center &amp; Hospital</v>
      </c>
      <c r="C2" s="78"/>
      <c r="F2" s="66" t="s">
        <v>12</v>
      </c>
      <c r="G2" s="22" t="s">
        <v>71</v>
      </c>
      <c r="H2" s="16" t="s">
        <v>76</v>
      </c>
      <c r="J2" s="15">
        <f>G24-J24</f>
        <v>3</v>
      </c>
      <c r="K2" s="15">
        <f>H24-M24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37</v>
      </c>
      <c r="K5" s="70" t="s">
        <v>38</v>
      </c>
      <c r="L5" s="70" t="s">
        <v>39</v>
      </c>
      <c r="M5" s="70" t="s">
        <v>40</v>
      </c>
      <c r="N5" s="70" t="s">
        <v>38</v>
      </c>
      <c r="O5" s="70" t="s">
        <v>39</v>
      </c>
    </row>
    <row r="6" spans="1:16" s="41" customFormat="1" ht="15" thickTop="1" x14ac:dyDescent="0.3">
      <c r="A6" s="41" t="s">
        <v>77</v>
      </c>
      <c r="B6" s="48" t="s">
        <v>78</v>
      </c>
      <c r="C6" s="42" t="s">
        <v>22</v>
      </c>
      <c r="D6" s="41" t="s">
        <v>5</v>
      </c>
      <c r="E6" s="41">
        <v>1512</v>
      </c>
      <c r="F6" s="41">
        <v>1203</v>
      </c>
      <c r="G6" s="50" t="s">
        <v>13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3">
      <c r="A7" s="41" t="s">
        <v>79</v>
      </c>
      <c r="B7" s="48" t="s">
        <v>78</v>
      </c>
      <c r="C7" s="42" t="s">
        <v>51</v>
      </c>
      <c r="D7" s="41" t="s">
        <v>5</v>
      </c>
      <c r="F7" s="50">
        <v>1287</v>
      </c>
      <c r="G7" s="50" t="s">
        <v>3</v>
      </c>
      <c r="H7" s="41" t="s">
        <v>2</v>
      </c>
      <c r="I7" s="42" t="s">
        <v>85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45" customHeight="1" x14ac:dyDescent="0.3">
      <c r="A8" s="48" t="s">
        <v>80</v>
      </c>
      <c r="B8" s="48" t="s">
        <v>78</v>
      </c>
      <c r="C8" s="42" t="s">
        <v>87</v>
      </c>
      <c r="D8" s="41" t="s">
        <v>5</v>
      </c>
      <c r="E8" s="50">
        <v>420</v>
      </c>
      <c r="F8" s="50">
        <v>719</v>
      </c>
      <c r="G8" s="50" t="s">
        <v>31</v>
      </c>
      <c r="H8" s="41" t="s">
        <v>13</v>
      </c>
      <c r="I8" s="42" t="s">
        <v>88</v>
      </c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3">
      <c r="A9" s="61" t="s">
        <v>81</v>
      </c>
      <c r="B9" s="48" t="s">
        <v>78</v>
      </c>
      <c r="C9" s="42" t="s">
        <v>50</v>
      </c>
      <c r="D9" s="41" t="s">
        <v>5</v>
      </c>
      <c r="E9" s="50">
        <v>32</v>
      </c>
      <c r="F9" s="50">
        <v>33</v>
      </c>
      <c r="G9" s="50" t="s">
        <v>2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43.2" x14ac:dyDescent="0.3">
      <c r="A10" s="48" t="s">
        <v>82</v>
      </c>
      <c r="B10" s="48" t="s">
        <v>78</v>
      </c>
      <c r="C10" s="42" t="s">
        <v>22</v>
      </c>
      <c r="D10" s="41" t="s">
        <v>5</v>
      </c>
      <c r="E10" s="50">
        <v>420</v>
      </c>
      <c r="F10" s="50">
        <v>183</v>
      </c>
      <c r="G10" s="50" t="s">
        <v>3</v>
      </c>
      <c r="H10" s="41" t="s">
        <v>31</v>
      </c>
      <c r="I10" s="42" t="s">
        <v>86</v>
      </c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1" t="s">
        <v>83</v>
      </c>
      <c r="B11" s="48"/>
      <c r="C11" s="42" t="s">
        <v>50</v>
      </c>
      <c r="D11" s="41" t="s">
        <v>5</v>
      </c>
      <c r="E11" s="50">
        <v>12</v>
      </c>
      <c r="F11" s="51">
        <v>21</v>
      </c>
      <c r="G11" s="50" t="s">
        <v>2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ht="28.8" x14ac:dyDescent="0.3">
      <c r="A12" s="48" t="s">
        <v>84</v>
      </c>
      <c r="B12" s="48" t="s">
        <v>78</v>
      </c>
      <c r="C12" s="42" t="s">
        <v>89</v>
      </c>
      <c r="D12" s="41" t="s">
        <v>5</v>
      </c>
      <c r="E12" s="50">
        <v>249</v>
      </c>
      <c r="F12" s="50">
        <v>259</v>
      </c>
      <c r="G12" s="50" t="s">
        <v>3</v>
      </c>
      <c r="H12" s="41" t="s">
        <v>13</v>
      </c>
      <c r="I12" s="42" t="s">
        <v>90</v>
      </c>
      <c r="J12" s="59">
        <f>IF(G12="No Change","N/A",IF(G12="New Tag Required",Lookup!F:F,IF(G12="Remove Old Tag",Lookup!F:F,IF(G12="N/A","N/A",""))))</f>
        <v>0</v>
      </c>
      <c r="K12" s="60"/>
      <c r="L12" s="59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ht="60" customHeight="1" x14ac:dyDescent="0.3">
      <c r="A13" s="61" t="s">
        <v>92</v>
      </c>
      <c r="B13" s="48" t="s">
        <v>78</v>
      </c>
      <c r="C13" s="42" t="s">
        <v>53</v>
      </c>
      <c r="D13" s="41" t="s">
        <v>5</v>
      </c>
      <c r="E13" s="50">
        <v>231</v>
      </c>
      <c r="F13" s="50">
        <v>0</v>
      </c>
      <c r="G13" s="50" t="s">
        <v>54</v>
      </c>
      <c r="I13" s="74"/>
      <c r="J13" s="59">
        <f>IF(G13="No Change","N/A",IF(G13="New Tag Required",Lookup!F:F,IF(G13="Remove Old Tag",Lookup!F:F,IF(G13="N/A","N/A",""))))</f>
        <v>0</v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1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1"/>
      <c r="B15" s="48"/>
      <c r="C15" s="42"/>
      <c r="E15" s="50" t="s">
        <v>91</v>
      </c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2"/>
      <c r="M16" s="59" t="str">
        <f>IF(H16="No Change","N/A",IF(H16="New Tag Required",Lookup!F:F,IF(H16="Remove Old Sign",Lookup!F:F,IF(H16="N/A","N/A",""))))</f>
        <v/>
      </c>
      <c r="N16" s="62"/>
    </row>
    <row r="17" spans="1:14" s="41" customFormat="1" x14ac:dyDescent="0.3">
      <c r="A17" s="49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2"/>
      <c r="M17" s="59" t="str">
        <f>IF(H17="No Change","N/A",IF(H17="New Tag Required",Lookup!F:F,IF(H17="Remove Old Sign",Lookup!F:F,IF(H17="N/A","N/A",""))))</f>
        <v/>
      </c>
      <c r="N17" s="62"/>
    </row>
    <row r="18" spans="1:14" s="41" customFormat="1" x14ac:dyDescent="0.3">
      <c r="A18" s="49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2"/>
      <c r="M18" s="59" t="str">
        <f>IF(H18="No Change","N/A",IF(H18="New Tag Required",Lookup!F:F,IF(H18="Remove Old Sign",Lookup!F:F,IF(H18="N/A","N/A",""))))</f>
        <v/>
      </c>
      <c r="N18" s="62"/>
    </row>
    <row r="19" spans="1:14" x14ac:dyDescent="0.3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x14ac:dyDescent="0.3">
      <c r="A20" s="56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4" x14ac:dyDescent="0.3">
      <c r="A21" s="56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4" ht="15" thickBot="1" x14ac:dyDescent="0.35">
      <c r="A22" s="56"/>
      <c r="C22" s="11"/>
      <c r="E22" s="30"/>
      <c r="F22" s="30"/>
      <c r="G22" s="30"/>
      <c r="K22" s="32"/>
      <c r="N22" s="32"/>
    </row>
    <row r="23" spans="1:14" ht="43.2" x14ac:dyDescent="0.3">
      <c r="A23" s="56"/>
      <c r="C23" s="11"/>
      <c r="E23" s="30"/>
      <c r="F23" s="30"/>
      <c r="G23" s="71" t="s">
        <v>46</v>
      </c>
      <c r="H23" s="72" t="s">
        <v>47</v>
      </c>
      <c r="J23" s="73" t="s">
        <v>41</v>
      </c>
      <c r="K23" s="10"/>
      <c r="L23" s="10"/>
      <c r="M23" s="73" t="s">
        <v>42</v>
      </c>
    </row>
    <row r="24" spans="1:14" ht="15" thickBot="1" x14ac:dyDescent="0.35">
      <c r="A24" s="56"/>
      <c r="C24" s="11"/>
      <c r="E24" s="30"/>
      <c r="F24" s="30"/>
      <c r="G24" s="14">
        <f>COUNTIF(G6:G23,"New Tag Required")</f>
        <v>3</v>
      </c>
      <c r="H24" s="13">
        <f>COUNTIF(H6:H23,"New Sign Required")</f>
        <v>0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4" x14ac:dyDescent="0.3">
      <c r="A25" s="56"/>
      <c r="C25" s="11"/>
      <c r="E25" s="30"/>
      <c r="F25" s="30"/>
      <c r="G25" s="30"/>
    </row>
    <row r="26" spans="1:14" x14ac:dyDescent="0.3">
      <c r="A26" s="56"/>
      <c r="C26" s="11"/>
      <c r="E26" s="30"/>
      <c r="F26" s="30"/>
      <c r="G26" s="30"/>
    </row>
    <row r="27" spans="1:14" x14ac:dyDescent="0.3">
      <c r="A27" s="56"/>
      <c r="C27" s="11"/>
      <c r="E27" s="30"/>
      <c r="F27" s="30"/>
      <c r="G27" s="30"/>
    </row>
    <row r="28" spans="1:14" x14ac:dyDescent="0.3">
      <c r="A28" s="56"/>
      <c r="C28" s="11"/>
      <c r="E28" s="30"/>
      <c r="F28" s="30"/>
      <c r="G28" s="30"/>
    </row>
    <row r="29" spans="1:14" x14ac:dyDescent="0.3">
      <c r="A29" s="56"/>
      <c r="C29" s="11"/>
      <c r="E29" s="30"/>
      <c r="F29" s="30"/>
      <c r="G29" s="30"/>
    </row>
    <row r="30" spans="1:14" x14ac:dyDescent="0.3">
      <c r="A30" s="56"/>
      <c r="C30" s="11"/>
      <c r="E30" s="30"/>
      <c r="F30" s="30"/>
      <c r="G30" s="30"/>
    </row>
    <row r="31" spans="1:14" x14ac:dyDescent="0.3">
      <c r="A31" s="56"/>
      <c r="C31" s="11"/>
      <c r="E31" s="30"/>
      <c r="F31" s="30"/>
      <c r="G31" s="30"/>
    </row>
    <row r="32" spans="1:14" x14ac:dyDescent="0.3">
      <c r="A32" s="57"/>
      <c r="C32" s="11"/>
      <c r="E32" s="30"/>
      <c r="F32" s="33"/>
      <c r="G32" s="30"/>
    </row>
    <row r="33" spans="1:7" x14ac:dyDescent="0.3">
      <c r="A33" s="57"/>
      <c r="C33" s="11"/>
      <c r="E33" s="30"/>
      <c r="F33" s="33"/>
      <c r="G33" s="30"/>
    </row>
    <row r="34" spans="1:7" x14ac:dyDescent="0.3">
      <c r="A34" s="57"/>
      <c r="C34" s="11"/>
      <c r="E34" s="30"/>
      <c r="F34" s="34"/>
      <c r="G34" s="30"/>
    </row>
    <row r="35" spans="1:7" x14ac:dyDescent="0.3">
      <c r="A35" s="56"/>
      <c r="C35" s="11"/>
      <c r="E35" s="30"/>
      <c r="F35" s="33"/>
      <c r="G35" s="30"/>
    </row>
    <row r="36" spans="1:7" x14ac:dyDescent="0.3">
      <c r="A36" s="56"/>
      <c r="C36" s="11"/>
      <c r="E36" s="30"/>
      <c r="F36" s="33"/>
      <c r="G36" s="30"/>
    </row>
    <row r="37" spans="1:7" x14ac:dyDescent="0.3">
      <c r="A37" s="58"/>
      <c r="C37" s="11"/>
      <c r="E37" s="30"/>
      <c r="F37" s="30"/>
      <c r="G37" s="30"/>
    </row>
    <row r="38" spans="1:7" x14ac:dyDescent="0.3">
      <c r="A38" s="58"/>
      <c r="C38" s="11"/>
      <c r="E38" s="30"/>
      <c r="F38" s="30"/>
      <c r="G38" s="30"/>
    </row>
    <row r="39" spans="1:7" x14ac:dyDescent="0.3">
      <c r="A39" s="58"/>
      <c r="C39" s="11"/>
      <c r="E39" s="30"/>
      <c r="F39" s="30"/>
      <c r="G39" s="30"/>
    </row>
    <row r="40" spans="1:7" x14ac:dyDescent="0.3">
      <c r="A40" s="58"/>
      <c r="C40" s="11"/>
      <c r="E40" s="30"/>
      <c r="F40" s="30"/>
      <c r="G40" s="30"/>
    </row>
    <row r="41" spans="1:7" x14ac:dyDescent="0.3">
      <c r="A41" s="58"/>
      <c r="C41" s="11"/>
      <c r="E41" s="30"/>
      <c r="F41" s="31"/>
      <c r="G41" s="30"/>
    </row>
    <row r="42" spans="1:7" x14ac:dyDescent="0.3">
      <c r="A42" s="58"/>
      <c r="C42" s="11"/>
      <c r="E42" s="30"/>
      <c r="F42" s="30"/>
      <c r="G42" s="30"/>
    </row>
    <row r="43" spans="1:7" x14ac:dyDescent="0.3">
      <c r="A43" s="58"/>
      <c r="C43" s="11"/>
      <c r="E43" s="30"/>
      <c r="F43" s="30"/>
      <c r="G43" s="30"/>
    </row>
    <row r="44" spans="1:7" x14ac:dyDescent="0.3">
      <c r="A44" s="56"/>
      <c r="C44" s="11"/>
      <c r="E44" s="30"/>
      <c r="F44" s="30"/>
      <c r="G44" s="30"/>
    </row>
    <row r="45" spans="1:7" x14ac:dyDescent="0.3">
      <c r="A45" s="56"/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190" spans="3:3" x14ac:dyDescent="0.3">
      <c r="C19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43 G10:G22">
    <cfRule type="containsText" dxfId="52" priority="122" operator="containsText" text="New Tag Required">
      <formula>NOT(ISERROR(SEARCH("New Tag Required",G10)))</formula>
    </cfRule>
  </conditionalFormatting>
  <conditionalFormatting sqref="D6 D8 D10:D89">
    <cfRule type="containsText" dxfId="51" priority="121" operator="containsText" text="Yes">
      <formula>NOT(ISERROR(SEARCH("Yes",D6)))</formula>
    </cfRule>
  </conditionalFormatting>
  <conditionalFormatting sqref="H29:H89 H190:H411 H10:H22">
    <cfRule type="containsText" dxfId="50" priority="109" operator="containsText" text="New Sign Required">
      <formula>NOT(ISERROR(SEARCH("New Sign Required",H10)))</formula>
    </cfRule>
  </conditionalFormatting>
  <conditionalFormatting sqref="G29:G89 G10:H22">
    <cfRule type="containsText" dxfId="49" priority="108" operator="containsText" text="Action Required">
      <formula>NOT(ISERROR(SEARCH("Action Required",G10)))</formula>
    </cfRule>
  </conditionalFormatting>
  <conditionalFormatting sqref="H29:H89">
    <cfRule type="containsText" dxfId="48" priority="107" operator="containsText" text="Action Required">
      <formula>NOT(ISERROR(SEARCH("Action Required",H29)))</formula>
    </cfRule>
  </conditionalFormatting>
  <conditionalFormatting sqref="G6 G25:G28">
    <cfRule type="containsText" dxfId="47" priority="49" operator="containsText" text="New Tag Required">
      <formula>NOT(ISERROR(SEARCH("New Tag Required",G6)))</formula>
    </cfRule>
  </conditionalFormatting>
  <conditionalFormatting sqref="H6 H25:H28">
    <cfRule type="containsText" dxfId="46" priority="47" operator="containsText" text="New Sign Required">
      <formula>NOT(ISERROR(SEARCH("New Sign Required",H6)))</formula>
    </cfRule>
  </conditionalFormatting>
  <conditionalFormatting sqref="G6 G25:G28">
    <cfRule type="containsText" dxfId="45" priority="46" operator="containsText" text="Action Required">
      <formula>NOT(ISERROR(SEARCH("Action Required",G6)))</formula>
    </cfRule>
  </conditionalFormatting>
  <conditionalFormatting sqref="H6 H25:H28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90:D189">
    <cfRule type="containsText" dxfId="40" priority="41" operator="containsText" text="Yes">
      <formula>NOT(ISERROR(SEARCH("Yes",D90)))</formula>
    </cfRule>
  </conditionalFormatting>
  <conditionalFormatting sqref="H90:H189">
    <cfRule type="containsText" dxfId="39" priority="40" operator="containsText" text="New Sign Required">
      <formula>NOT(ISERROR(SEARCH("New Sign Required",H90)))</formula>
    </cfRule>
  </conditionalFormatting>
  <conditionalFormatting sqref="G90:G189">
    <cfRule type="containsText" dxfId="38" priority="39" operator="containsText" text="Action Required">
      <formula>NOT(ISERROR(SEARCH("Action Required",G90)))</formula>
    </cfRule>
  </conditionalFormatting>
  <conditionalFormatting sqref="H90:H189">
    <cfRule type="containsText" dxfId="37" priority="38" operator="containsText" text="Action Required">
      <formula>NOT(ISERROR(SEARCH("Action Required",H90)))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21">
    <cfRule type="cellIs" dxfId="25" priority="14" operator="equal">
      <formula>0</formula>
    </cfRule>
  </conditionalFormatting>
  <conditionalFormatting sqref="M6:M21">
    <cfRule type="cellIs" dxfId="24" priority="13" operator="equal">
      <formula>0</formula>
    </cfRule>
  </conditionalFormatting>
  <conditionalFormatting sqref="J6:J21 M6:M21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G6:G21</xm:sqref>
        </x14:dataValidation>
        <x14:dataValidation type="list" allowBlank="1" showInputMessage="1" showErrorMessage="1">
          <x14:formula1>
            <xm:f>Lookup!$D$1:$D$10</xm:f>
          </x14:formula1>
          <xm:sqref>H6:H21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  <x14:dataValidation type="list" allowBlank="1" showInputMessage="1" showErrorMessage="1">
          <x14:formula1>
            <xm:f>Lookup!$F$1:$F$8</xm:f>
          </x14:formula1>
          <xm:sqref>M6:M21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C28" sqref="C28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0293</v>
      </c>
      <c r="C1" s="39"/>
      <c r="D1" s="17" t="s">
        <v>10</v>
      </c>
      <c r="E1" s="40">
        <f>'KD Changes'!G1</f>
        <v>42496</v>
      </c>
    </row>
    <row r="2" spans="1:10" ht="15" customHeight="1" x14ac:dyDescent="0.3">
      <c r="A2" s="43" t="s">
        <v>8</v>
      </c>
      <c r="B2" s="44" t="str">
        <f>VLOOKUP(B1,[1]BuildingList!A:B,2,FALSE)</f>
        <v>UK Chandler Hospital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5" t="s">
        <v>93</v>
      </c>
      <c r="B6" s="76" t="s">
        <v>94</v>
      </c>
      <c r="C6" s="41" t="s">
        <v>66</v>
      </c>
      <c r="G6" s="29"/>
      <c r="H6" s="29"/>
      <c r="I6" s="41"/>
      <c r="J6" s="41"/>
    </row>
    <row r="7" spans="1:10" x14ac:dyDescent="0.3">
      <c r="A7" s="75" t="s">
        <v>103</v>
      </c>
      <c r="B7" s="76" t="s">
        <v>104</v>
      </c>
      <c r="C7" s="41" t="s">
        <v>66</v>
      </c>
      <c r="G7" s="29"/>
      <c r="H7" s="29"/>
      <c r="I7" s="41"/>
      <c r="J7" s="41"/>
    </row>
    <row r="8" spans="1:10" x14ac:dyDescent="0.3">
      <c r="A8" s="41"/>
      <c r="B8" s="41"/>
      <c r="F8" s="50"/>
      <c r="G8" s="29"/>
      <c r="H8" s="29"/>
    </row>
    <row r="9" spans="1:10" x14ac:dyDescent="0.3">
      <c r="A9" s="75" t="s">
        <v>95</v>
      </c>
      <c r="B9" s="76" t="s">
        <v>96</v>
      </c>
      <c r="C9" s="41" t="s">
        <v>105</v>
      </c>
      <c r="F9" s="50"/>
      <c r="G9" s="29"/>
      <c r="H9" s="29"/>
    </row>
    <row r="10" spans="1:10" x14ac:dyDescent="0.3">
      <c r="A10" s="75" t="s">
        <v>97</v>
      </c>
      <c r="B10" s="76" t="s">
        <v>98</v>
      </c>
      <c r="C10" s="41" t="s">
        <v>105</v>
      </c>
      <c r="F10" s="50"/>
      <c r="G10" s="29"/>
      <c r="H10" s="29"/>
    </row>
    <row r="11" spans="1:10" x14ac:dyDescent="0.3">
      <c r="A11" s="75" t="s">
        <v>99</v>
      </c>
      <c r="B11" s="76" t="s">
        <v>100</v>
      </c>
      <c r="C11" s="41" t="s">
        <v>105</v>
      </c>
      <c r="F11" s="50"/>
      <c r="G11" s="29"/>
      <c r="H11" s="29"/>
    </row>
    <row r="12" spans="1:10" x14ac:dyDescent="0.3">
      <c r="A12" s="75" t="s">
        <v>101</v>
      </c>
      <c r="B12" s="76" t="s">
        <v>102</v>
      </c>
      <c r="C12" s="41" t="s">
        <v>105</v>
      </c>
      <c r="F12" s="50"/>
      <c r="G12" s="29"/>
      <c r="H12" s="29"/>
    </row>
    <row r="13" spans="1:10" x14ac:dyDescent="0.3">
      <c r="A13" s="75" t="s">
        <v>106</v>
      </c>
      <c r="B13" s="76" t="s">
        <v>107</v>
      </c>
      <c r="C13" s="41" t="s">
        <v>105</v>
      </c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1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0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9"/>
      <c r="E29" s="50"/>
      <c r="F29" s="50"/>
      <c r="G29" s="29"/>
      <c r="H29" s="29"/>
    </row>
    <row r="30" spans="1:8" x14ac:dyDescent="0.3">
      <c r="A30" s="49"/>
      <c r="E30" s="50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50"/>
    </row>
    <row r="38" spans="1:8" x14ac:dyDescent="0.3">
      <c r="A38" s="49"/>
      <c r="E38" s="50"/>
      <c r="F38" s="50"/>
      <c r="G38" s="50"/>
    </row>
    <row r="39" spans="1:8" x14ac:dyDescent="0.3">
      <c r="A39" s="52"/>
      <c r="E39" s="50"/>
      <c r="F39" s="53"/>
      <c r="G39" s="50"/>
    </row>
    <row r="40" spans="1:8" x14ac:dyDescent="0.3">
      <c r="A40" s="52"/>
      <c r="E40" s="50"/>
      <c r="F40" s="53"/>
      <c r="G40" s="50"/>
    </row>
    <row r="41" spans="1:8" x14ac:dyDescent="0.3">
      <c r="A41" s="52"/>
      <c r="E41" s="50"/>
      <c r="F41" s="54"/>
      <c r="G41" s="50"/>
    </row>
    <row r="42" spans="1:8" x14ac:dyDescent="0.3">
      <c r="A42" s="49"/>
      <c r="E42" s="50"/>
      <c r="F42" s="53"/>
      <c r="G42" s="50"/>
    </row>
    <row r="43" spans="1:8" x14ac:dyDescent="0.3">
      <c r="A43" s="49"/>
      <c r="E43" s="50"/>
      <c r="F43" s="53"/>
      <c r="G43" s="50"/>
    </row>
    <row r="44" spans="1:8" x14ac:dyDescent="0.3">
      <c r="A44" s="55"/>
      <c r="E44" s="50"/>
      <c r="F44" s="50"/>
      <c r="G44" s="50"/>
    </row>
    <row r="45" spans="1:8" x14ac:dyDescent="0.3">
      <c r="A45" s="55"/>
      <c r="E45" s="50"/>
      <c r="F45" s="50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C48" s="42"/>
      <c r="E48" s="50"/>
      <c r="F48" s="51"/>
      <c r="G48" s="50"/>
    </row>
    <row r="49" spans="1:7" x14ac:dyDescent="0.3">
      <c r="A49" s="55"/>
      <c r="C49" s="42"/>
      <c r="E49" s="50"/>
      <c r="F49" s="50"/>
      <c r="G49" s="50"/>
    </row>
    <row r="50" spans="1:7" x14ac:dyDescent="0.3">
      <c r="A50" s="55"/>
      <c r="C50" s="42"/>
      <c r="E50" s="50"/>
      <c r="F50" s="50"/>
      <c r="G50" s="50"/>
    </row>
    <row r="51" spans="1:7" x14ac:dyDescent="0.3">
      <c r="A51" s="49"/>
      <c r="C51" s="42"/>
      <c r="E51" s="50"/>
      <c r="F51" s="50"/>
      <c r="G51" s="50"/>
    </row>
    <row r="52" spans="1:7" x14ac:dyDescent="0.3">
      <c r="A52" s="49"/>
      <c r="C52" s="42"/>
    </row>
    <row r="53" spans="1:7" x14ac:dyDescent="0.3">
      <c r="C53" s="42"/>
    </row>
    <row r="54" spans="1:7" x14ac:dyDescent="0.3"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197" spans="3:3" x14ac:dyDescent="0.3">
      <c r="C197" s="41" t="s">
        <v>29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F5:F7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C48:C196</xm:sqref>
        </x14:dataValidation>
        <x14:dataValidation type="list" allowBlank="1" showInputMessage="1" showErrorMessage="1">
          <x14:formula1>
            <xm:f>[1]Lookup!#REF!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2016-05-13T19:06:40Z</dcterms:modified>
</cp:coreProperties>
</file>