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293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Changes'!$A$1:$I$71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 calcOnSave="0"/>
</workbook>
</file>

<file path=xl/calcChain.xml><?xml version="1.0" encoding="utf-8"?>
<calcChain xmlns="http://schemas.openxmlformats.org/spreadsheetml/2006/main">
  <c r="E2" i="4" l="1"/>
  <c r="E1" i="4"/>
  <c r="B1" i="4"/>
  <c r="B2" i="4" l="1"/>
  <c r="M6" i="1" l="1"/>
  <c r="M9" i="1"/>
  <c r="M10" i="1"/>
  <c r="M12" i="1"/>
  <c r="M14" i="1"/>
  <c r="M15" i="1"/>
  <c r="M16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J6" i="1"/>
  <c r="J9" i="1"/>
  <c r="J10" i="1"/>
  <c r="J12" i="1"/>
  <c r="J14" i="1"/>
  <c r="J15" i="1"/>
  <c r="J16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H78" i="1" l="1"/>
  <c r="G78" i="1"/>
  <c r="M78" i="1" l="1"/>
  <c r="K2" i="1" s="1"/>
  <c r="J7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<sst xmlns="http://schemas.openxmlformats.org/spreadsheetml/2006/main" count="341" uniqueCount="146">
  <si>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</si>
  <si>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</si>
  <si>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</si>
  <si>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</si>
  <si>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</si>
  <si>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</si>
  <si>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</si>
  <si>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</si>
  <si>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</si>
  <si>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</si>
  <si>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</si>
  <si>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</si>
  <si>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</si>
  <si>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</si>
  <si>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</si>
  <si>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</si>
  <si>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</si>
  <si>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</si>
  <si>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</si>
  <si>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</si>
  <si>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</si>
  <si>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</si>
  <si>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</si>
  <si>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</si>
  <si>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</si>
  <si>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</si>
  <si>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</si>
  <si>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</si>
  <si>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</si>
  <si>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</si>
  <si>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</si>
  <si>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</si>
  <si>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</si>
  <si>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</si>
  <si>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</si>
  <si>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</si>
  <si>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</si>
  <si>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</si>
  <si>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</si>
  <si>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</si>
  <si>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</si>
  <si>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</si>
  <si>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</si>
  <si>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</si>
  <si>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</si>
  <si>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</si>
  <si>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</si>
  <si>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</si>
  <si>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</si>
  <si>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</si>
  <si>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</si>
  <si>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</si>
  <si>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</si>
  <si>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</si>
  <si>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</si>
  <si>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</si>
  <si>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</si>
  <si>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</si>
  <si>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</si>
  <si>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</si>
  <si>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</si>
  <si>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</si>
  <si>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</si>
  <si>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</si>
  <si>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</si>
  <si>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</si>
  <si>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</si>
  <si>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</si>
  <si>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</si>
  <si>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</si>
  <si>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</si>
  <si>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</si>
  <si>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</si>
  <si>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</si>
  <si>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</si>
  <si>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0293</t>
  </si>
  <si>
    <t>HA460</t>
  </si>
  <si>
    <t>04</t>
  </si>
  <si>
    <t>HA460B</t>
  </si>
  <si>
    <t>HA400S1</t>
  </si>
  <si>
    <t>HA400W1</t>
  </si>
  <si>
    <t>HA400W2</t>
  </si>
  <si>
    <t>HA400W4</t>
  </si>
  <si>
    <t>HA400W6</t>
  </si>
  <si>
    <t>HA400W7</t>
  </si>
  <si>
    <t>HA400W8</t>
  </si>
  <si>
    <t>HA467</t>
  </si>
  <si>
    <t>HA467A</t>
  </si>
  <si>
    <t>HA496</t>
  </si>
  <si>
    <t>HA496B</t>
  </si>
  <si>
    <t xml:space="preserve"> doors added to drawing</t>
  </si>
  <si>
    <t>HA469</t>
  </si>
  <si>
    <t>HA496A</t>
  </si>
  <si>
    <t>sqft correction</t>
  </si>
  <si>
    <t>HA494</t>
  </si>
  <si>
    <t>HA494A</t>
  </si>
  <si>
    <t>HA492</t>
  </si>
  <si>
    <t>HA492A</t>
  </si>
  <si>
    <t>HA490</t>
  </si>
  <si>
    <t>HA488</t>
  </si>
  <si>
    <t>HA488A</t>
  </si>
  <si>
    <t>HA486A</t>
  </si>
  <si>
    <t>HA484</t>
  </si>
  <si>
    <t>HA484A</t>
  </si>
  <si>
    <t>HA482</t>
  </si>
  <si>
    <t>HA482A</t>
  </si>
  <si>
    <t>HA485</t>
  </si>
  <si>
    <t>HA479</t>
  </si>
  <si>
    <t>HA478A</t>
  </si>
  <si>
    <t>HA476</t>
  </si>
  <si>
    <t>HA476A</t>
  </si>
  <si>
    <t>HA474</t>
  </si>
  <si>
    <t>HA474A</t>
  </si>
  <si>
    <t>HA472</t>
  </si>
  <si>
    <t>HA472A</t>
  </si>
  <si>
    <t>HA470</t>
  </si>
  <si>
    <t>HA470A</t>
  </si>
  <si>
    <t>HA468A</t>
  </si>
  <si>
    <t>HA465</t>
  </si>
  <si>
    <t>HA468</t>
  </si>
  <si>
    <t>HA462</t>
  </si>
  <si>
    <t>HA462A</t>
  </si>
  <si>
    <t>HA473</t>
  </si>
  <si>
    <t>HA471</t>
  </si>
  <si>
    <t>HA460A</t>
  </si>
  <si>
    <t>HA400W3</t>
  </si>
  <si>
    <t>HA400W5</t>
  </si>
  <si>
    <t>HA400S3</t>
  </si>
  <si>
    <t>HA400E1</t>
  </si>
  <si>
    <t>HA457</t>
  </si>
  <si>
    <t>HA0499</t>
  </si>
  <si>
    <t>LX-0293-04-HA0400W6</t>
  </si>
  <si>
    <t>UK HOSPITAL - Room HA0400W6</t>
  </si>
  <si>
    <t>LX-0293-04-HA0400W7</t>
  </si>
  <si>
    <t>UK HOSPITAL - Room HA0400W7</t>
  </si>
  <si>
    <t>LX-0293-04-HA0400W8</t>
  </si>
  <si>
    <t>UK HOSPITAL - Room HA0400W8</t>
  </si>
  <si>
    <t>LX-0293-04-HA0467A</t>
  </si>
  <si>
    <t>UK HOSPITAL - Room HA0467A</t>
  </si>
  <si>
    <t>HA480</t>
  </si>
  <si>
    <t>HA480A</t>
  </si>
  <si>
    <t>LX-0293-03-RF0306</t>
  </si>
  <si>
    <t>UK HOSPITAL - Clinic Wing Lower RF0306</t>
  </si>
  <si>
    <t>Warranty should be for RF301</t>
  </si>
  <si>
    <t>HA0100N1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</si>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</sst>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8" fillId="0" borderId="0" xfId="43" applyNumberFormat="1" applyFont="1" applyFill="1" applyAlignment="1" applyProtection="1">
      <alignment horizontal="left"/>
      <protection locked="0"/>
    </xf>
    <xf numFmtId="0" fontId="0" fillId="38" borderId="0" xfId="0" applyFont="1" applyFill="1" applyProtection="1">
      <protection locked="0"/>
    </xf>
    <xf numFmtId="0" fontId="17" fillId="0" borderId="0" xfId="42" applyFont="1" applyFill="1" applyAlignment="1" applyProtection="1">
      <alignment horizontal="left"/>
      <protection locked="0"/>
    </xf>
    <xf numFmtId="0" fontId="17" fillId="0" borderId="0" xfId="0" applyFont="1" applyFill="1" applyAlignment="1" applyProtection="1">
      <alignment wrapText="1"/>
      <protection locked="0"/>
    </xf>
    <xf numFmtId="49" fontId="0" fillId="0" borderId="0" xfId="0" applyNumberFormat="1" applyFont="1" applyFill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Alignment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9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  <row r="407">
          <cell r="A407" t="str">
            <v xml:space="preserve"> </v>
          </cell>
        </row>
        <row r="408">
          <cell r="A40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4"/>
  <sheetViews>
    <sheetView tabSelected="1" topLeftCell="A37" zoomScale="90" zoomScaleNormal="90" workbookViewId="0">
      <selection activeCell="C68" sqref="C68"/>
    </sheetView>
  </sheetViews>
  <sheetFormatPr defaultColWidth="9.109375" defaultRowHeight="14.4" x14ac:dyDescent="0.3"/>
  <cols>
    <col min="1" max="1" width="22.33203125" style="48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21.554687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5" t="s">
        <v>7</v>
      </c>
      <c r="B1" s="84" t="s">
        <v>75</v>
      </c>
      <c r="C1" s="84"/>
      <c r="F1" s="67" t="s">
        <v>10</v>
      </c>
      <c r="G1" s="18">
        <v>42319</v>
      </c>
      <c r="J1" s="69" t="s">
        <v>34</v>
      </c>
      <c r="K1" s="69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6" t="s">
        <v>8</v>
      </c>
      <c r="B2" s="85" t="str">
        <f>VLOOKUP(B1,BuildingList!A:B,2,FALSE)</f>
        <v>UK Hospital - Chandler Medical Center &amp; Hospital</v>
      </c>
      <c r="C2" s="85"/>
      <c r="F2" s="68" t="s">
        <v>12</v>
      </c>
      <c r="G2" s="22" t="s">
        <v>71</v>
      </c>
      <c r="J2" s="15">
        <f>G78-J78</f>
        <v>9</v>
      </c>
      <c r="K2" s="15">
        <f>H78-M78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0" t="s">
        <v>19</v>
      </c>
      <c r="B5" s="70" t="s">
        <v>14</v>
      </c>
      <c r="C5" s="71" t="s">
        <v>9</v>
      </c>
      <c r="D5" s="71" t="s">
        <v>4</v>
      </c>
      <c r="E5" s="71" t="s">
        <v>1</v>
      </c>
      <c r="F5" s="71" t="s">
        <v>11</v>
      </c>
      <c r="G5" s="71" t="s">
        <v>15</v>
      </c>
      <c r="H5" s="71" t="s">
        <v>16</v>
      </c>
      <c r="I5" s="72" t="s">
        <v>17</v>
      </c>
      <c r="J5" s="72" t="s">
        <v>37</v>
      </c>
      <c r="K5" s="72" t="s">
        <v>38</v>
      </c>
      <c r="L5" s="72" t="s">
        <v>39</v>
      </c>
      <c r="M5" s="72" t="s">
        <v>40</v>
      </c>
      <c r="N5" s="72" t="s">
        <v>38</v>
      </c>
      <c r="O5" s="72" t="s">
        <v>39</v>
      </c>
    </row>
    <row r="6" spans="1:16" s="41" customFormat="1" ht="15" customHeight="1" thickTop="1" x14ac:dyDescent="0.3">
      <c r="A6" s="80" t="s">
        <v>79</v>
      </c>
      <c r="B6" s="80" t="s">
        <v>77</v>
      </c>
      <c r="C6" s="81" t="s">
        <v>22</v>
      </c>
      <c r="D6" s="77" t="s">
        <v>5</v>
      </c>
      <c r="E6" s="82">
        <v>716</v>
      </c>
      <c r="F6" s="82">
        <v>402</v>
      </c>
      <c r="G6" s="50" t="s">
        <v>2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ht="15" customHeight="1" x14ac:dyDescent="0.3">
      <c r="A7" s="48" t="s">
        <v>127</v>
      </c>
      <c r="B7" s="48" t="s">
        <v>77</v>
      </c>
      <c r="C7" s="42" t="s">
        <v>22</v>
      </c>
      <c r="D7" s="41" t="s">
        <v>5</v>
      </c>
      <c r="E7" s="50">
        <v>716</v>
      </c>
      <c r="F7" s="50">
        <v>660</v>
      </c>
      <c r="G7" s="50"/>
      <c r="I7" s="42"/>
      <c r="J7" s="59"/>
      <c r="K7" s="60"/>
      <c r="L7" s="59"/>
      <c r="M7" s="59"/>
      <c r="N7" s="60"/>
      <c r="O7" s="59"/>
    </row>
    <row r="8" spans="1:16" s="41" customFormat="1" ht="15" customHeight="1" x14ac:dyDescent="0.3">
      <c r="A8" s="48" t="s">
        <v>128</v>
      </c>
      <c r="B8" s="48" t="s">
        <v>77</v>
      </c>
      <c r="C8" s="42" t="s">
        <v>22</v>
      </c>
      <c r="D8" s="41" t="s">
        <v>5</v>
      </c>
      <c r="E8" s="50">
        <v>628</v>
      </c>
      <c r="F8" s="50">
        <v>658</v>
      </c>
      <c r="G8" s="50"/>
      <c r="I8" s="42"/>
      <c r="J8" s="59"/>
      <c r="K8" s="60"/>
      <c r="L8" s="59"/>
      <c r="M8" s="59"/>
      <c r="N8" s="60"/>
      <c r="O8" s="59"/>
    </row>
    <row r="9" spans="1:16" s="41" customFormat="1" x14ac:dyDescent="0.3">
      <c r="A9" s="76" t="s">
        <v>80</v>
      </c>
      <c r="B9" s="80" t="s">
        <v>77</v>
      </c>
      <c r="C9" s="81" t="s">
        <v>22</v>
      </c>
      <c r="D9" s="77" t="s">
        <v>5</v>
      </c>
      <c r="E9" s="83">
        <v>681</v>
      </c>
      <c r="F9" s="83">
        <v>227</v>
      </c>
      <c r="G9" s="50" t="s">
        <v>2</v>
      </c>
      <c r="I9" s="42"/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76" t="s">
        <v>81</v>
      </c>
      <c r="B10" s="80" t="s">
        <v>77</v>
      </c>
      <c r="C10" s="81" t="s">
        <v>50</v>
      </c>
      <c r="D10" s="77" t="s">
        <v>5</v>
      </c>
      <c r="E10" s="82">
        <v>160</v>
      </c>
      <c r="F10" s="82">
        <v>176</v>
      </c>
      <c r="G10" s="50" t="s">
        <v>2</v>
      </c>
      <c r="I10" s="42"/>
      <c r="J10" s="59" t="str">
        <f>IF(G10="No Change","N/A",IF(G10="New Tag Required",Lookup!F:F,IF(G10="Remove Old Tag",Lookup!F:F,IF(G10="N/A","N/A",""))))</f>
        <v>N/A</v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76" t="s">
        <v>125</v>
      </c>
      <c r="B11" s="80" t="s">
        <v>77</v>
      </c>
      <c r="C11" s="81" t="s">
        <v>93</v>
      </c>
      <c r="D11" s="77" t="s">
        <v>5</v>
      </c>
      <c r="E11" s="82">
        <v>439</v>
      </c>
      <c r="F11" s="82">
        <v>446</v>
      </c>
      <c r="G11" s="50"/>
      <c r="I11" s="42"/>
      <c r="J11" s="59"/>
      <c r="K11" s="60"/>
      <c r="L11" s="59"/>
      <c r="M11" s="59"/>
      <c r="N11" s="60"/>
      <c r="O11" s="59"/>
    </row>
    <row r="12" spans="1:16" s="41" customFormat="1" x14ac:dyDescent="0.3">
      <c r="A12" s="76" t="s">
        <v>82</v>
      </c>
      <c r="B12" s="80" t="s">
        <v>77</v>
      </c>
      <c r="C12" s="81" t="s">
        <v>22</v>
      </c>
      <c r="D12" s="77" t="s">
        <v>5</v>
      </c>
      <c r="E12" s="82">
        <v>888</v>
      </c>
      <c r="F12" s="82">
        <v>625</v>
      </c>
      <c r="G12" s="50" t="s">
        <v>2</v>
      </c>
      <c r="I12" s="42"/>
      <c r="J12" s="59" t="str">
        <f>IF(G12="No Change","N/A",IF(G12="New Tag Required",Lookup!F:F,IF(G12="Remove Old Tag",Lookup!F:F,IF(G12="N/A","N/A",""))))</f>
        <v>N/A</v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76" t="s">
        <v>126</v>
      </c>
      <c r="B13" s="80" t="s">
        <v>77</v>
      </c>
      <c r="C13" s="81" t="s">
        <v>93</v>
      </c>
      <c r="D13" s="77" t="s">
        <v>5</v>
      </c>
      <c r="E13" s="82">
        <v>228</v>
      </c>
      <c r="F13" s="82">
        <v>280</v>
      </c>
      <c r="G13" s="50"/>
      <c r="I13" s="42"/>
      <c r="J13" s="59"/>
      <c r="K13" s="60"/>
      <c r="L13" s="59"/>
      <c r="M13" s="59"/>
      <c r="N13" s="60"/>
      <c r="O13" s="59"/>
    </row>
    <row r="14" spans="1:16" s="41" customFormat="1" x14ac:dyDescent="0.3">
      <c r="A14" s="76" t="s">
        <v>83</v>
      </c>
      <c r="B14" s="80" t="s">
        <v>77</v>
      </c>
      <c r="C14" s="81" t="s">
        <v>24</v>
      </c>
      <c r="D14" s="41" t="s">
        <v>5</v>
      </c>
      <c r="E14" s="82">
        <v>0</v>
      </c>
      <c r="F14" s="82">
        <v>408</v>
      </c>
      <c r="G14" s="50" t="s">
        <v>3</v>
      </c>
      <c r="I14" s="42"/>
      <c r="J14" s="59">
        <f>IF(G14="No Change","N/A",IF(G14="New Tag Required",Lookup!F:F,IF(G14="Remove Old Tag",Lookup!F:F,IF(G14="N/A","N/A",""))))</f>
        <v>0</v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76" t="s">
        <v>84</v>
      </c>
      <c r="B15" s="80" t="s">
        <v>77</v>
      </c>
      <c r="C15" s="81" t="s">
        <v>24</v>
      </c>
      <c r="D15" s="41" t="s">
        <v>5</v>
      </c>
      <c r="E15" s="82">
        <v>0</v>
      </c>
      <c r="F15" s="82">
        <v>334</v>
      </c>
      <c r="G15" s="50" t="s">
        <v>3</v>
      </c>
      <c r="I15" s="42"/>
      <c r="J15" s="59">
        <f>IF(G15="No Change","N/A",IF(G15="New Tag Required",Lookup!F:F,IF(G15="Remove Old Tag",Lookup!F:F,IF(G15="N/A","N/A",""))))</f>
        <v>0</v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76" t="s">
        <v>85</v>
      </c>
      <c r="B16" s="80" t="s">
        <v>77</v>
      </c>
      <c r="C16" s="81" t="s">
        <v>24</v>
      </c>
      <c r="D16" s="41" t="s">
        <v>5</v>
      </c>
      <c r="E16" s="82">
        <v>0</v>
      </c>
      <c r="F16" s="82">
        <v>407</v>
      </c>
      <c r="G16" s="50" t="s">
        <v>3</v>
      </c>
      <c r="I16" s="42"/>
      <c r="J16" s="59">
        <f>IF(G16="No Change","N/A",IF(G16="New Tag Required",Lookup!F:F,IF(G16="Remove Old Tag",Lookup!F:F,IF(G16="N/A","N/A",""))))</f>
        <v>0</v>
      </c>
      <c r="K16" s="63"/>
      <c r="L16" s="42"/>
      <c r="M16" s="59" t="str">
        <f>IF(H16="No Change","N/A",IF(H16="New Tag Required",Lookup!F:F,IF(H16="Remove Old Sign",Lookup!F:F,IF(H16="N/A","N/A",""))))</f>
        <v/>
      </c>
      <c r="N16" s="63"/>
      <c r="O16" s="42"/>
    </row>
    <row r="17" spans="1:15" s="41" customFormat="1" x14ac:dyDescent="0.3">
      <c r="A17" s="48" t="s">
        <v>129</v>
      </c>
      <c r="B17" s="48" t="s">
        <v>77</v>
      </c>
      <c r="C17" s="42" t="s">
        <v>22</v>
      </c>
      <c r="D17" s="41" t="s">
        <v>5</v>
      </c>
      <c r="E17" s="50">
        <v>640</v>
      </c>
      <c r="F17" s="50">
        <v>632</v>
      </c>
      <c r="G17" s="50"/>
      <c r="I17" s="42"/>
      <c r="J17" s="59"/>
      <c r="K17" s="63"/>
      <c r="L17" s="42"/>
      <c r="M17" s="59"/>
      <c r="N17" s="63"/>
      <c r="O17" s="42"/>
    </row>
    <row r="18" spans="1:15" s="41" customFormat="1" x14ac:dyDescent="0.3">
      <c r="A18" s="80" t="s">
        <v>76</v>
      </c>
      <c r="B18" s="80" t="s">
        <v>77</v>
      </c>
      <c r="C18" s="81" t="s">
        <v>22</v>
      </c>
      <c r="D18" s="77" t="s">
        <v>5</v>
      </c>
      <c r="E18" s="82">
        <v>187</v>
      </c>
      <c r="F18" s="82">
        <v>186</v>
      </c>
      <c r="G18" s="50" t="s">
        <v>3</v>
      </c>
      <c r="I18" s="42"/>
      <c r="J18" s="59"/>
      <c r="K18" s="63"/>
      <c r="L18" s="42"/>
      <c r="M18" s="59"/>
      <c r="N18" s="63"/>
      <c r="O18" s="42"/>
    </row>
    <row r="19" spans="1:15" s="41" customFormat="1" x14ac:dyDescent="0.3">
      <c r="A19" s="80" t="s">
        <v>124</v>
      </c>
      <c r="B19" s="80" t="s">
        <v>77</v>
      </c>
      <c r="C19" s="81" t="s">
        <v>50</v>
      </c>
      <c r="D19" s="77" t="s">
        <v>5</v>
      </c>
      <c r="E19" s="82">
        <v>64</v>
      </c>
      <c r="F19" s="82">
        <v>67</v>
      </c>
      <c r="G19" s="50"/>
      <c r="I19" s="42"/>
      <c r="J19" s="59"/>
      <c r="K19" s="63"/>
      <c r="L19" s="42"/>
      <c r="M19" s="59"/>
      <c r="N19" s="63"/>
      <c r="O19" s="42"/>
    </row>
    <row r="20" spans="1:15" s="41" customFormat="1" x14ac:dyDescent="0.3">
      <c r="A20" s="80" t="s">
        <v>78</v>
      </c>
      <c r="B20" s="80" t="s">
        <v>77</v>
      </c>
      <c r="C20" s="81" t="s">
        <v>50</v>
      </c>
      <c r="D20" s="77" t="s">
        <v>5</v>
      </c>
      <c r="E20" s="82">
        <v>80</v>
      </c>
      <c r="F20" s="82">
        <v>81</v>
      </c>
      <c r="G20" s="50" t="s">
        <v>3</v>
      </c>
      <c r="I20" s="42"/>
      <c r="J20" s="59"/>
      <c r="K20" s="63"/>
      <c r="L20" s="42"/>
      <c r="M20" s="59"/>
      <c r="N20" s="63"/>
      <c r="O20" s="42"/>
    </row>
    <row r="21" spans="1:15" s="41" customFormat="1" x14ac:dyDescent="0.3">
      <c r="A21" s="76" t="s">
        <v>120</v>
      </c>
      <c r="B21" s="80" t="s">
        <v>77</v>
      </c>
      <c r="C21" s="81" t="s">
        <v>93</v>
      </c>
      <c r="D21" s="77" t="s">
        <v>5</v>
      </c>
      <c r="E21" s="82">
        <v>273</v>
      </c>
      <c r="F21" s="82">
        <v>280</v>
      </c>
      <c r="G21" s="50"/>
      <c r="I21" s="42"/>
      <c r="J21" s="59"/>
      <c r="K21" s="63"/>
      <c r="L21" s="42"/>
      <c r="M21" s="59"/>
      <c r="N21" s="63"/>
      <c r="O21" s="42"/>
    </row>
    <row r="22" spans="1:15" s="41" customFormat="1" x14ac:dyDescent="0.3">
      <c r="A22" s="76" t="s">
        <v>121</v>
      </c>
      <c r="B22" s="80" t="s">
        <v>77</v>
      </c>
      <c r="C22" s="81" t="s">
        <v>93</v>
      </c>
      <c r="D22" s="77" t="s">
        <v>5</v>
      </c>
      <c r="E22" s="82">
        <v>81</v>
      </c>
      <c r="F22" s="82">
        <v>58</v>
      </c>
      <c r="G22" s="50"/>
      <c r="I22" s="42"/>
      <c r="J22" s="59"/>
      <c r="K22" s="63"/>
      <c r="L22" s="42"/>
      <c r="M22" s="59"/>
      <c r="N22" s="63"/>
      <c r="O22" s="42"/>
    </row>
    <row r="23" spans="1:15" s="41" customFormat="1" x14ac:dyDescent="0.3">
      <c r="A23" s="76" t="s">
        <v>118</v>
      </c>
      <c r="B23" s="80" t="s">
        <v>77</v>
      </c>
      <c r="C23" s="81" t="s">
        <v>93</v>
      </c>
      <c r="D23" s="77" t="s">
        <v>5</v>
      </c>
      <c r="E23" s="82">
        <v>45</v>
      </c>
      <c r="F23" s="82">
        <v>51</v>
      </c>
      <c r="G23" s="50"/>
      <c r="I23" s="42"/>
      <c r="J23" s="59"/>
      <c r="K23" s="63"/>
      <c r="L23" s="42"/>
      <c r="M23" s="59"/>
      <c r="N23" s="63"/>
      <c r="O23" s="42"/>
    </row>
    <row r="24" spans="1:15" s="41" customFormat="1" x14ac:dyDescent="0.3">
      <c r="A24" s="76" t="s">
        <v>86</v>
      </c>
      <c r="B24" s="80" t="s">
        <v>77</v>
      </c>
      <c r="C24" s="81" t="s">
        <v>22</v>
      </c>
      <c r="D24" s="77" t="s">
        <v>5</v>
      </c>
      <c r="E24" s="82">
        <v>442</v>
      </c>
      <c r="F24" s="82">
        <v>267</v>
      </c>
      <c r="G24" s="50" t="s">
        <v>3</v>
      </c>
      <c r="I24" s="42"/>
      <c r="J24" s="59"/>
      <c r="K24" s="63"/>
      <c r="L24" s="42"/>
      <c r="M24" s="59"/>
      <c r="N24" s="63"/>
      <c r="O24" s="42"/>
    </row>
    <row r="25" spans="1:15" s="41" customFormat="1" x14ac:dyDescent="0.3">
      <c r="A25" s="76" t="s">
        <v>87</v>
      </c>
      <c r="B25" s="80" t="s">
        <v>77</v>
      </c>
      <c r="C25" s="81" t="s">
        <v>24</v>
      </c>
      <c r="D25" s="77" t="s">
        <v>5</v>
      </c>
      <c r="E25" s="82">
        <v>0</v>
      </c>
      <c r="F25" s="82">
        <v>106</v>
      </c>
      <c r="G25" s="50" t="s">
        <v>3</v>
      </c>
      <c r="I25" s="42"/>
      <c r="J25" s="59"/>
      <c r="K25" s="63"/>
      <c r="L25" s="42"/>
      <c r="M25" s="59"/>
      <c r="N25" s="63"/>
      <c r="O25" s="42"/>
    </row>
    <row r="26" spans="1:15" s="41" customFormat="1" x14ac:dyDescent="0.3">
      <c r="A26" s="76" t="s">
        <v>119</v>
      </c>
      <c r="B26" s="80" t="s">
        <v>77</v>
      </c>
      <c r="C26" s="81" t="s">
        <v>93</v>
      </c>
      <c r="D26" s="77" t="s">
        <v>5</v>
      </c>
      <c r="E26" s="82">
        <v>202</v>
      </c>
      <c r="F26" s="82">
        <v>212</v>
      </c>
      <c r="G26" s="50"/>
      <c r="I26" s="42"/>
      <c r="J26" s="59"/>
      <c r="K26" s="63"/>
      <c r="L26" s="42"/>
      <c r="M26" s="59"/>
      <c r="N26" s="63"/>
      <c r="O26" s="42"/>
    </row>
    <row r="27" spans="1:15" s="41" customFormat="1" x14ac:dyDescent="0.3">
      <c r="A27" s="76" t="s">
        <v>117</v>
      </c>
      <c r="B27" s="80" t="s">
        <v>77</v>
      </c>
      <c r="C27" s="81" t="s">
        <v>93</v>
      </c>
      <c r="D27" s="77" t="s">
        <v>5</v>
      </c>
      <c r="E27" s="82">
        <v>47</v>
      </c>
      <c r="F27" s="82">
        <v>46</v>
      </c>
      <c r="G27" s="50"/>
      <c r="I27" s="42"/>
      <c r="J27" s="59"/>
      <c r="K27" s="63"/>
      <c r="L27" s="42"/>
      <c r="M27" s="59"/>
      <c r="N27" s="63"/>
      <c r="O27" s="42"/>
    </row>
    <row r="28" spans="1:15" s="41" customFormat="1" x14ac:dyDescent="0.3">
      <c r="A28" s="76" t="s">
        <v>91</v>
      </c>
      <c r="B28" s="80" t="s">
        <v>77</v>
      </c>
      <c r="C28" s="81" t="s">
        <v>93</v>
      </c>
      <c r="D28" s="77" t="s">
        <v>5</v>
      </c>
      <c r="E28" s="82">
        <v>41</v>
      </c>
      <c r="F28" s="82">
        <v>44</v>
      </c>
      <c r="G28" s="50"/>
      <c r="I28" s="42"/>
      <c r="J28" s="59"/>
      <c r="K28" s="63"/>
      <c r="L28" s="42"/>
      <c r="M28" s="59"/>
      <c r="N28" s="63"/>
      <c r="O28" s="42"/>
    </row>
    <row r="29" spans="1:15" s="41" customFormat="1" x14ac:dyDescent="0.3">
      <c r="A29" s="76" t="s">
        <v>115</v>
      </c>
      <c r="B29" s="80" t="s">
        <v>77</v>
      </c>
      <c r="C29" s="81" t="s">
        <v>93</v>
      </c>
      <c r="D29" s="77" t="s">
        <v>5</v>
      </c>
      <c r="E29" s="82">
        <v>194</v>
      </c>
      <c r="F29" s="82">
        <v>209</v>
      </c>
      <c r="G29" s="50"/>
      <c r="I29" s="42"/>
      <c r="J29" s="59"/>
      <c r="K29" s="63"/>
      <c r="L29" s="42"/>
      <c r="M29" s="59"/>
      <c r="N29" s="63"/>
      <c r="O29" s="42"/>
    </row>
    <row r="30" spans="1:15" s="41" customFormat="1" x14ac:dyDescent="0.3">
      <c r="A30" s="76" t="s">
        <v>116</v>
      </c>
      <c r="B30" s="80" t="s">
        <v>77</v>
      </c>
      <c r="C30" s="81" t="s">
        <v>93</v>
      </c>
      <c r="D30" s="77" t="s">
        <v>5</v>
      </c>
      <c r="E30" s="82">
        <v>49</v>
      </c>
      <c r="F30" s="82">
        <v>47</v>
      </c>
      <c r="G30" s="50"/>
      <c r="I30" s="42"/>
      <c r="J30" s="59"/>
      <c r="K30" s="63"/>
      <c r="L30" s="42"/>
      <c r="M30" s="59"/>
      <c r="N30" s="63"/>
      <c r="O30" s="42"/>
    </row>
    <row r="31" spans="1:15" s="41" customFormat="1" x14ac:dyDescent="0.3">
      <c r="A31" s="76" t="s">
        <v>123</v>
      </c>
      <c r="B31" s="80" t="s">
        <v>77</v>
      </c>
      <c r="C31" s="81" t="s">
        <v>93</v>
      </c>
      <c r="D31" s="77" t="s">
        <v>5</v>
      </c>
      <c r="E31" s="82">
        <v>68</v>
      </c>
      <c r="F31" s="82">
        <v>63</v>
      </c>
      <c r="G31" s="50"/>
      <c r="I31" s="42"/>
      <c r="J31" s="59"/>
      <c r="K31" s="63"/>
      <c r="L31" s="42"/>
      <c r="M31" s="59"/>
      <c r="N31" s="63"/>
      <c r="O31" s="42"/>
    </row>
    <row r="32" spans="1:15" s="41" customFormat="1" x14ac:dyDescent="0.3">
      <c r="A32" s="76" t="s">
        <v>113</v>
      </c>
      <c r="B32" s="80" t="s">
        <v>77</v>
      </c>
      <c r="C32" s="81" t="s">
        <v>93</v>
      </c>
      <c r="D32" s="77" t="s">
        <v>5</v>
      </c>
      <c r="E32" s="82">
        <v>161</v>
      </c>
      <c r="F32" s="82">
        <v>162</v>
      </c>
      <c r="G32" s="50"/>
      <c r="I32" s="42"/>
      <c r="J32" s="59"/>
      <c r="K32" s="63"/>
      <c r="L32" s="42"/>
      <c r="M32" s="59"/>
      <c r="N32" s="63"/>
      <c r="O32" s="42"/>
    </row>
    <row r="33" spans="1:15" s="41" customFormat="1" x14ac:dyDescent="0.3">
      <c r="A33" s="76" t="s">
        <v>114</v>
      </c>
      <c r="B33" s="80" t="s">
        <v>77</v>
      </c>
      <c r="C33" s="81" t="s">
        <v>93</v>
      </c>
      <c r="D33" s="77" t="s">
        <v>5</v>
      </c>
      <c r="E33" s="82">
        <v>35</v>
      </c>
      <c r="F33" s="82">
        <v>34</v>
      </c>
      <c r="G33" s="50"/>
      <c r="I33" s="42"/>
      <c r="J33" s="59"/>
      <c r="K33" s="63"/>
      <c r="L33" s="42"/>
      <c r="M33" s="59"/>
      <c r="N33" s="63"/>
      <c r="O33" s="42"/>
    </row>
    <row r="34" spans="1:15" s="41" customFormat="1" x14ac:dyDescent="0.3">
      <c r="A34" s="76" t="s">
        <v>122</v>
      </c>
      <c r="B34" s="80" t="s">
        <v>77</v>
      </c>
      <c r="C34" s="81" t="s">
        <v>93</v>
      </c>
      <c r="D34" s="77" t="s">
        <v>5</v>
      </c>
      <c r="E34" s="82">
        <v>158</v>
      </c>
      <c r="F34" s="82">
        <v>45</v>
      </c>
      <c r="G34" s="50"/>
      <c r="I34" s="42"/>
      <c r="J34" s="59"/>
      <c r="K34" s="63"/>
      <c r="L34" s="42"/>
      <c r="M34" s="59"/>
      <c r="N34" s="63"/>
      <c r="O34" s="42"/>
    </row>
    <row r="35" spans="1:15" s="41" customFormat="1" x14ac:dyDescent="0.3">
      <c r="A35" s="76" t="s">
        <v>111</v>
      </c>
      <c r="B35" s="80" t="s">
        <v>77</v>
      </c>
      <c r="C35" s="81" t="s">
        <v>93</v>
      </c>
      <c r="D35" s="77" t="s">
        <v>5</v>
      </c>
      <c r="E35" s="82">
        <v>266</v>
      </c>
      <c r="F35" s="82">
        <v>260</v>
      </c>
      <c r="G35" s="50"/>
      <c r="I35" s="42"/>
      <c r="J35" s="59"/>
      <c r="K35" s="63"/>
      <c r="L35" s="42"/>
      <c r="M35" s="59"/>
      <c r="N35" s="63"/>
      <c r="O35" s="42"/>
    </row>
    <row r="36" spans="1:15" s="41" customFormat="1" x14ac:dyDescent="0.3">
      <c r="A36" s="76" t="s">
        <v>112</v>
      </c>
      <c r="B36" s="80" t="s">
        <v>77</v>
      </c>
      <c r="C36" s="81" t="s">
        <v>93</v>
      </c>
      <c r="D36" s="77" t="s">
        <v>5</v>
      </c>
      <c r="E36" s="82">
        <v>62</v>
      </c>
      <c r="F36" s="82">
        <v>55</v>
      </c>
      <c r="G36" s="50"/>
      <c r="I36" s="42"/>
      <c r="J36" s="59"/>
      <c r="K36" s="63"/>
      <c r="L36" s="42"/>
      <c r="M36" s="59"/>
      <c r="N36" s="63"/>
      <c r="O36" s="42"/>
    </row>
    <row r="37" spans="1:15" s="41" customFormat="1" x14ac:dyDescent="0.3">
      <c r="A37" s="76" t="s">
        <v>109</v>
      </c>
      <c r="B37" s="80" t="s">
        <v>77</v>
      </c>
      <c r="C37" s="81" t="s">
        <v>93</v>
      </c>
      <c r="D37" s="77" t="s">
        <v>5</v>
      </c>
      <c r="E37" s="82">
        <v>149</v>
      </c>
      <c r="F37" s="82">
        <v>160</v>
      </c>
      <c r="G37" s="50"/>
      <c r="I37" s="42"/>
      <c r="J37" s="59"/>
      <c r="K37" s="63"/>
      <c r="L37" s="42"/>
      <c r="M37" s="59"/>
      <c r="N37" s="63"/>
      <c r="O37" s="42"/>
    </row>
    <row r="38" spans="1:15" s="41" customFormat="1" x14ac:dyDescent="0.3">
      <c r="A38" s="76" t="s">
        <v>110</v>
      </c>
      <c r="B38" s="80" t="s">
        <v>77</v>
      </c>
      <c r="C38" s="81" t="s">
        <v>93</v>
      </c>
      <c r="D38" s="77" t="s">
        <v>5</v>
      </c>
      <c r="E38" s="82">
        <v>52</v>
      </c>
      <c r="F38" s="82">
        <v>51</v>
      </c>
      <c r="G38" s="50"/>
      <c r="I38" s="42"/>
      <c r="J38" s="59"/>
      <c r="K38" s="63"/>
      <c r="L38" s="42"/>
      <c r="M38" s="59"/>
      <c r="N38" s="63"/>
      <c r="O38" s="42"/>
    </row>
    <row r="39" spans="1:15" s="41" customFormat="1" x14ac:dyDescent="0.3">
      <c r="A39" s="76" t="s">
        <v>108</v>
      </c>
      <c r="B39" s="80" t="s">
        <v>77</v>
      </c>
      <c r="C39" s="81" t="s">
        <v>93</v>
      </c>
      <c r="D39" s="77" t="s">
        <v>5</v>
      </c>
      <c r="E39" s="82">
        <v>71</v>
      </c>
      <c r="F39" s="82">
        <v>67</v>
      </c>
      <c r="G39" s="50"/>
      <c r="I39" s="42"/>
      <c r="J39" s="59"/>
      <c r="K39" s="63"/>
      <c r="L39" s="42"/>
      <c r="M39" s="59"/>
      <c r="N39" s="63"/>
      <c r="O39" s="42"/>
    </row>
    <row r="40" spans="1:15" s="41" customFormat="1" x14ac:dyDescent="0.3">
      <c r="A40" s="76" t="s">
        <v>107</v>
      </c>
      <c r="B40" s="80" t="s">
        <v>77</v>
      </c>
      <c r="C40" s="81" t="s">
        <v>93</v>
      </c>
      <c r="D40" s="77" t="s">
        <v>5</v>
      </c>
      <c r="E40" s="82">
        <v>85</v>
      </c>
      <c r="F40" s="82">
        <v>92</v>
      </c>
      <c r="G40" s="50"/>
      <c r="I40" s="42"/>
      <c r="J40" s="59"/>
      <c r="K40" s="63"/>
      <c r="L40" s="42"/>
      <c r="M40" s="59"/>
      <c r="N40" s="63"/>
      <c r="O40" s="42"/>
    </row>
    <row r="41" spans="1:15" s="41" customFormat="1" x14ac:dyDescent="0.3">
      <c r="A41" s="76" t="s">
        <v>139</v>
      </c>
      <c r="B41" s="80" t="s">
        <v>77</v>
      </c>
      <c r="C41" s="81" t="s">
        <v>93</v>
      </c>
      <c r="D41" s="77" t="s">
        <v>5</v>
      </c>
      <c r="E41" s="82">
        <v>169</v>
      </c>
      <c r="F41" s="82">
        <v>168</v>
      </c>
      <c r="G41" s="50"/>
      <c r="I41" s="42"/>
      <c r="J41" s="59"/>
      <c r="K41" s="63"/>
      <c r="L41" s="42"/>
      <c r="M41" s="59"/>
      <c r="N41" s="63"/>
      <c r="O41" s="42"/>
    </row>
    <row r="42" spans="1:15" s="41" customFormat="1" x14ac:dyDescent="0.3">
      <c r="A42" s="76" t="s">
        <v>140</v>
      </c>
      <c r="B42" s="80" t="s">
        <v>77</v>
      </c>
      <c r="C42" s="81" t="s">
        <v>93</v>
      </c>
      <c r="D42" s="77" t="s">
        <v>5</v>
      </c>
      <c r="E42" s="82">
        <v>72</v>
      </c>
      <c r="F42" s="82">
        <v>67</v>
      </c>
      <c r="G42" s="50"/>
      <c r="I42" s="42"/>
      <c r="J42" s="59"/>
      <c r="K42" s="63"/>
      <c r="L42" s="42"/>
      <c r="M42" s="59"/>
      <c r="N42" s="63"/>
      <c r="O42" s="42"/>
    </row>
    <row r="43" spans="1:15" s="41" customFormat="1" x14ac:dyDescent="0.3">
      <c r="A43" s="76" t="s">
        <v>104</v>
      </c>
      <c r="B43" s="80" t="s">
        <v>77</v>
      </c>
      <c r="C43" s="81" t="s">
        <v>93</v>
      </c>
      <c r="D43" s="77" t="s">
        <v>5</v>
      </c>
      <c r="E43" s="82">
        <v>159</v>
      </c>
      <c r="F43" s="82">
        <v>160</v>
      </c>
      <c r="G43" s="50"/>
      <c r="I43" s="42"/>
      <c r="J43" s="59"/>
      <c r="K43" s="63"/>
      <c r="L43" s="42"/>
      <c r="M43" s="59"/>
      <c r="N43" s="63"/>
      <c r="O43" s="42"/>
    </row>
    <row r="44" spans="1:15" s="41" customFormat="1" x14ac:dyDescent="0.3">
      <c r="A44" s="76" t="s">
        <v>105</v>
      </c>
      <c r="B44" s="80" t="s">
        <v>77</v>
      </c>
      <c r="C44" s="81" t="s">
        <v>93</v>
      </c>
      <c r="D44" s="77" t="s">
        <v>5</v>
      </c>
      <c r="E44" s="82">
        <v>50</v>
      </c>
      <c r="F44" s="82">
        <v>55</v>
      </c>
      <c r="G44" s="50"/>
      <c r="I44" s="42"/>
      <c r="J44" s="59"/>
      <c r="K44" s="63"/>
      <c r="L44" s="42"/>
      <c r="M44" s="59"/>
      <c r="N44" s="63"/>
      <c r="O44" s="42"/>
    </row>
    <row r="45" spans="1:15" s="41" customFormat="1" x14ac:dyDescent="0.3">
      <c r="A45" s="76" t="s">
        <v>102</v>
      </c>
      <c r="B45" s="80" t="s">
        <v>77</v>
      </c>
      <c r="C45" s="81" t="s">
        <v>93</v>
      </c>
      <c r="D45" s="77" t="s">
        <v>5</v>
      </c>
      <c r="E45" s="82">
        <v>248</v>
      </c>
      <c r="F45" s="82">
        <v>260</v>
      </c>
      <c r="G45" s="50"/>
      <c r="I45" s="42"/>
      <c r="J45" s="59"/>
      <c r="K45" s="63"/>
      <c r="L45" s="42"/>
      <c r="M45" s="59"/>
      <c r="N45" s="63"/>
      <c r="O45" s="42"/>
    </row>
    <row r="46" spans="1:15" s="41" customFormat="1" x14ac:dyDescent="0.3">
      <c r="A46" s="76" t="s">
        <v>103</v>
      </c>
      <c r="B46" s="80" t="s">
        <v>77</v>
      </c>
      <c r="C46" s="81" t="s">
        <v>93</v>
      </c>
      <c r="D46" s="77" t="s">
        <v>5</v>
      </c>
      <c r="E46" s="82">
        <v>58</v>
      </c>
      <c r="F46" s="82">
        <v>55</v>
      </c>
      <c r="G46" s="50"/>
      <c r="I46" s="42"/>
      <c r="J46" s="59"/>
      <c r="K46" s="63"/>
      <c r="L46" s="42"/>
      <c r="M46" s="59"/>
      <c r="N46" s="63"/>
      <c r="O46" s="42"/>
    </row>
    <row r="47" spans="1:15" s="41" customFormat="1" x14ac:dyDescent="0.3">
      <c r="A47" s="76" t="s">
        <v>106</v>
      </c>
      <c r="B47" s="80" t="s">
        <v>77</v>
      </c>
      <c r="C47" s="81" t="s">
        <v>93</v>
      </c>
      <c r="D47" s="77" t="s">
        <v>5</v>
      </c>
      <c r="E47" s="82">
        <v>85</v>
      </c>
      <c r="F47" s="82">
        <v>101</v>
      </c>
      <c r="G47" s="50"/>
      <c r="I47" s="42"/>
      <c r="J47" s="59"/>
      <c r="K47" s="63"/>
      <c r="L47" s="42"/>
      <c r="M47" s="59"/>
      <c r="N47" s="63"/>
      <c r="O47" s="42"/>
    </row>
    <row r="48" spans="1:15" s="41" customFormat="1" x14ac:dyDescent="0.3">
      <c r="A48" s="76" t="s">
        <v>101</v>
      </c>
      <c r="B48" s="80" t="s">
        <v>77</v>
      </c>
      <c r="C48" s="81" t="s">
        <v>93</v>
      </c>
      <c r="D48" s="77" t="s">
        <v>5</v>
      </c>
      <c r="E48" s="82">
        <v>38</v>
      </c>
      <c r="F48" s="82">
        <v>34</v>
      </c>
      <c r="G48" s="50"/>
      <c r="I48" s="42"/>
      <c r="J48" s="59"/>
      <c r="K48" s="63"/>
      <c r="L48" s="42"/>
      <c r="M48" s="59"/>
      <c r="N48" s="63"/>
      <c r="O48" s="42"/>
    </row>
    <row r="49" spans="1:15" s="41" customFormat="1" x14ac:dyDescent="0.3">
      <c r="A49" s="76" t="s">
        <v>99</v>
      </c>
      <c r="B49" s="80" t="s">
        <v>77</v>
      </c>
      <c r="C49" s="81" t="s">
        <v>93</v>
      </c>
      <c r="D49" s="77" t="s">
        <v>5</v>
      </c>
      <c r="E49" s="82">
        <v>212</v>
      </c>
      <c r="F49" s="82">
        <v>209</v>
      </c>
      <c r="G49" s="50"/>
      <c r="I49" s="42"/>
      <c r="J49" s="59"/>
      <c r="K49" s="63"/>
      <c r="L49" s="42"/>
      <c r="M49" s="59"/>
      <c r="N49" s="63"/>
      <c r="O49" s="42"/>
    </row>
    <row r="50" spans="1:15" s="41" customFormat="1" x14ac:dyDescent="0.3">
      <c r="A50" s="76" t="s">
        <v>100</v>
      </c>
      <c r="B50" s="80" t="s">
        <v>77</v>
      </c>
      <c r="C50" s="81" t="s">
        <v>93</v>
      </c>
      <c r="D50" s="77" t="s">
        <v>5</v>
      </c>
      <c r="E50" s="82">
        <v>46</v>
      </c>
      <c r="F50" s="82">
        <v>47</v>
      </c>
      <c r="G50" s="50"/>
      <c r="I50" s="42"/>
      <c r="J50" s="59"/>
      <c r="K50" s="63"/>
      <c r="L50" s="42"/>
      <c r="M50" s="59"/>
      <c r="N50" s="63"/>
      <c r="O50" s="42"/>
    </row>
    <row r="51" spans="1:15" s="41" customFormat="1" x14ac:dyDescent="0.3">
      <c r="A51" s="76" t="s">
        <v>98</v>
      </c>
      <c r="B51" s="80" t="s">
        <v>77</v>
      </c>
      <c r="C51" s="81" t="s">
        <v>93</v>
      </c>
      <c r="D51" s="77" t="s">
        <v>5</v>
      </c>
      <c r="E51" s="82">
        <v>203</v>
      </c>
      <c r="F51" s="82">
        <v>212</v>
      </c>
      <c r="G51" s="50"/>
      <c r="I51" s="42"/>
      <c r="J51" s="59"/>
      <c r="K51" s="63"/>
      <c r="L51" s="42"/>
      <c r="M51" s="59"/>
      <c r="N51" s="63"/>
      <c r="O51" s="42"/>
    </row>
    <row r="52" spans="1:15" s="41" customFormat="1" x14ac:dyDescent="0.3">
      <c r="A52" s="76" t="s">
        <v>96</v>
      </c>
      <c r="B52" s="80" t="s">
        <v>77</v>
      </c>
      <c r="C52" s="81" t="s">
        <v>93</v>
      </c>
      <c r="D52" s="77" t="s">
        <v>5</v>
      </c>
      <c r="E52" s="82">
        <v>160</v>
      </c>
      <c r="F52" s="82">
        <v>161</v>
      </c>
      <c r="G52" s="50"/>
      <c r="I52" s="42"/>
      <c r="J52" s="59"/>
      <c r="K52" s="63"/>
      <c r="L52" s="42"/>
      <c r="M52" s="59"/>
      <c r="N52" s="63"/>
      <c r="O52" s="42"/>
    </row>
    <row r="53" spans="1:15" s="41" customFormat="1" x14ac:dyDescent="0.3">
      <c r="A53" s="76" t="s">
        <v>97</v>
      </c>
      <c r="B53" s="80" t="s">
        <v>77</v>
      </c>
      <c r="C53" s="81" t="s">
        <v>93</v>
      </c>
      <c r="D53" s="77" t="s">
        <v>5</v>
      </c>
      <c r="E53" s="82">
        <v>38</v>
      </c>
      <c r="F53" s="82">
        <v>37</v>
      </c>
      <c r="G53" s="50"/>
      <c r="I53" s="42"/>
      <c r="J53" s="59"/>
      <c r="K53" s="63"/>
      <c r="L53" s="42"/>
      <c r="M53" s="59"/>
      <c r="N53" s="63"/>
      <c r="O53" s="42"/>
    </row>
    <row r="54" spans="1:15" s="41" customFormat="1" x14ac:dyDescent="0.3">
      <c r="A54" s="76" t="s">
        <v>94</v>
      </c>
      <c r="B54" s="80" t="s">
        <v>77</v>
      </c>
      <c r="C54" s="81" t="s">
        <v>93</v>
      </c>
      <c r="D54" s="77" t="s">
        <v>5</v>
      </c>
      <c r="E54" s="82">
        <v>276</v>
      </c>
      <c r="F54" s="82">
        <v>288</v>
      </c>
      <c r="G54" s="50"/>
      <c r="I54" s="42"/>
      <c r="J54" s="59"/>
      <c r="K54" s="63"/>
      <c r="L54" s="42"/>
      <c r="M54" s="59"/>
      <c r="N54" s="63"/>
      <c r="O54" s="42"/>
    </row>
    <row r="55" spans="1:15" s="41" customFormat="1" x14ac:dyDescent="0.3">
      <c r="A55" s="76" t="s">
        <v>95</v>
      </c>
      <c r="B55" s="80" t="s">
        <v>77</v>
      </c>
      <c r="C55" s="81" t="s">
        <v>93</v>
      </c>
      <c r="D55" s="77" t="s">
        <v>5</v>
      </c>
      <c r="E55" s="82">
        <v>43</v>
      </c>
      <c r="F55" s="82">
        <v>51</v>
      </c>
      <c r="G55" s="50"/>
      <c r="I55" s="42"/>
      <c r="J55" s="59"/>
      <c r="K55" s="63"/>
      <c r="L55" s="42"/>
      <c r="M55" s="59"/>
      <c r="N55" s="63"/>
      <c r="O55" s="42"/>
    </row>
    <row r="56" spans="1:15" s="41" customFormat="1" x14ac:dyDescent="0.3">
      <c r="A56" s="76" t="s">
        <v>88</v>
      </c>
      <c r="B56" s="80" t="s">
        <v>77</v>
      </c>
      <c r="C56" s="81" t="s">
        <v>93</v>
      </c>
      <c r="D56" s="77" t="s">
        <v>5</v>
      </c>
      <c r="E56" s="82">
        <v>159</v>
      </c>
      <c r="F56" s="82">
        <v>164</v>
      </c>
      <c r="G56" s="50" t="s">
        <v>2</v>
      </c>
      <c r="I56" s="42" t="s">
        <v>90</v>
      </c>
      <c r="J56" s="59"/>
      <c r="K56" s="63"/>
      <c r="L56" s="42"/>
      <c r="M56" s="59"/>
      <c r="N56" s="63"/>
      <c r="O56" s="42"/>
    </row>
    <row r="57" spans="1:15" s="41" customFormat="1" x14ac:dyDescent="0.3">
      <c r="A57" s="76" t="s">
        <v>92</v>
      </c>
      <c r="B57" s="80" t="s">
        <v>77</v>
      </c>
      <c r="C57" s="81" t="s">
        <v>93</v>
      </c>
      <c r="D57" s="77" t="s">
        <v>5</v>
      </c>
      <c r="E57" s="82">
        <v>56</v>
      </c>
      <c r="F57" s="82">
        <v>59</v>
      </c>
      <c r="G57" s="50" t="s">
        <v>2</v>
      </c>
      <c r="I57" s="42"/>
      <c r="J57" s="59"/>
      <c r="K57" s="63"/>
      <c r="L57" s="42"/>
      <c r="M57" s="59"/>
      <c r="N57" s="63"/>
      <c r="O57" s="42"/>
    </row>
    <row r="58" spans="1:15" s="41" customFormat="1" x14ac:dyDescent="0.3">
      <c r="A58" s="76" t="s">
        <v>89</v>
      </c>
      <c r="B58" s="80" t="s">
        <v>77</v>
      </c>
      <c r="C58" s="81" t="s">
        <v>93</v>
      </c>
      <c r="D58" s="77" t="s">
        <v>5</v>
      </c>
      <c r="E58" s="82">
        <v>875</v>
      </c>
      <c r="F58" s="82">
        <v>109</v>
      </c>
      <c r="G58" s="50" t="s">
        <v>3</v>
      </c>
      <c r="I58" s="42"/>
      <c r="J58" s="59"/>
      <c r="K58" s="63"/>
      <c r="L58" s="42"/>
      <c r="M58" s="59"/>
      <c r="N58" s="63"/>
      <c r="O58" s="42"/>
    </row>
    <row r="59" spans="1:15" s="41" customFormat="1" ht="24.6" customHeight="1" x14ac:dyDescent="0.3">
      <c r="A59" s="61" t="s">
        <v>130</v>
      </c>
      <c r="B59" s="48" t="s">
        <v>77</v>
      </c>
      <c r="C59" s="42" t="s">
        <v>66</v>
      </c>
      <c r="D59" s="41" t="s">
        <v>5</v>
      </c>
      <c r="E59" s="83">
        <v>0</v>
      </c>
      <c r="F59" s="83">
        <v>3158</v>
      </c>
      <c r="G59" s="50" t="s">
        <v>3</v>
      </c>
      <c r="I59" s="42"/>
      <c r="J59" s="59"/>
      <c r="K59" s="63"/>
      <c r="L59" s="42"/>
      <c r="M59" s="59"/>
      <c r="N59" s="63"/>
      <c r="O59" s="42"/>
    </row>
    <row r="60" spans="1:15" s="41" customFormat="1" x14ac:dyDescent="0.3">
      <c r="A60" s="48" t="s">
        <v>144</v>
      </c>
      <c r="B60" s="48" t="s">
        <v>145</v>
      </c>
      <c r="C60" s="42" t="s">
        <v>22</v>
      </c>
      <c r="D60" s="41" t="s">
        <v>5</v>
      </c>
      <c r="E60" s="50">
        <v>184</v>
      </c>
      <c r="F60" s="50">
        <v>441</v>
      </c>
      <c r="G60" s="50"/>
      <c r="I60" s="79"/>
      <c r="J60" s="59" t="str">
        <f>IF(G60="No Change","N/A",IF(G60="New Tag Required",Lookup!F:F,IF(G60="Remove Old Tag",Lookup!F:F,IF(G60="N/A","N/A",""))))</f>
        <v/>
      </c>
      <c r="K60" s="63"/>
      <c r="L60" s="42"/>
      <c r="M60" s="59" t="str">
        <f>IF(H60="No Change","N/A",IF(H60="New Tag Required",Lookup!F:F,IF(H60="Remove Old Sign",Lookup!F:F,IF(H60="N/A","N/A",""))))</f>
        <v/>
      </c>
      <c r="N60" s="63"/>
      <c r="O60" s="42"/>
    </row>
    <row r="61" spans="1:15" s="41" customFormat="1" x14ac:dyDescent="0.3">
      <c r="A61" s="62"/>
      <c r="B61" s="48"/>
      <c r="C61" s="42"/>
      <c r="E61" s="50"/>
      <c r="F61" s="50"/>
      <c r="G61" s="50"/>
      <c r="I61" s="42"/>
      <c r="J61" s="59" t="str">
        <f>IF(G61="No Change","N/A",IF(G61="New Tag Required",Lookup!F:F,IF(G61="Remove Old Tag",Lookup!F:F,IF(G61="N/A","N/A",""))))</f>
        <v/>
      </c>
      <c r="K61" s="63"/>
      <c r="L61" s="42"/>
      <c r="M61" s="59" t="str">
        <f>IF(H61="No Change","N/A",IF(H61="New Tag Required",Lookup!F:F,IF(H61="Remove Old Sign",Lookup!F:F,IF(H61="N/A","N/A",""))))</f>
        <v/>
      </c>
      <c r="N61" s="63"/>
      <c r="O61" s="42"/>
    </row>
    <row r="62" spans="1:15" s="41" customFormat="1" x14ac:dyDescent="0.3">
      <c r="A62" s="78"/>
      <c r="B62" s="48"/>
      <c r="C62" s="42"/>
      <c r="E62" s="50"/>
      <c r="F62" s="50"/>
      <c r="G62" s="50"/>
      <c r="I62" s="42"/>
      <c r="J62" s="59" t="str">
        <f>IF(G62="No Change","N/A",IF(G62="New Tag Required",Lookup!F:F,IF(G62="Remove Old Tag",Lookup!F:F,IF(G62="N/A","N/A",""))))</f>
        <v/>
      </c>
      <c r="K62" s="63"/>
      <c r="L62" s="42"/>
      <c r="M62" s="59" t="str">
        <f>IF(H62="No Change","N/A",IF(H62="New Tag Required",Lookup!F:F,IF(H62="Remove Old Sign",Lookup!F:F,IF(H62="N/A","N/A",""))))</f>
        <v/>
      </c>
      <c r="N62" s="63"/>
      <c r="O62" s="42"/>
    </row>
    <row r="63" spans="1:15" s="41" customFormat="1" x14ac:dyDescent="0.3">
      <c r="A63" s="62"/>
      <c r="B63" s="48"/>
      <c r="C63" s="42"/>
      <c r="E63" s="50"/>
      <c r="F63" s="50"/>
      <c r="G63" s="50"/>
      <c r="I63" s="42"/>
      <c r="J63" s="59" t="str">
        <f>IF(G63="No Change","N/A",IF(G63="New Tag Required",Lookup!F:F,IF(G63="Remove Old Tag",Lookup!F:F,IF(G63="N/A","N/A",""))))</f>
        <v/>
      </c>
      <c r="K63" s="63"/>
      <c r="L63" s="42"/>
      <c r="M63" s="59" t="str">
        <f>IF(H63="No Change","N/A",IF(H63="New Tag Required",Lookup!F:F,IF(H63="Remove Old Sign",Lookup!F:F,IF(H63="N/A","N/A",""))))</f>
        <v/>
      </c>
      <c r="N63" s="63"/>
      <c r="O63" s="42"/>
    </row>
    <row r="64" spans="1:15" s="41" customFormat="1" x14ac:dyDescent="0.3">
      <c r="A64" s="62"/>
      <c r="B64" s="48"/>
      <c r="C64" s="42"/>
      <c r="E64" s="50"/>
      <c r="F64" s="51"/>
      <c r="G64" s="50"/>
      <c r="I64" s="42"/>
      <c r="J64" s="59" t="str">
        <f>IF(G64="No Change","N/A",IF(G64="New Tag Required",Lookup!F:F,IF(G64="Remove Old Tag",Lookup!F:F,IF(G64="N/A","N/A",""))))</f>
        <v/>
      </c>
      <c r="K64" s="63"/>
      <c r="L64" s="42"/>
      <c r="M64" s="59" t="str">
        <f>IF(H64="No Change","N/A",IF(H64="New Tag Required",Lookup!F:F,IF(H64="Remove Old Sign",Lookup!F:F,IF(H64="N/A","N/A",""))))</f>
        <v/>
      </c>
      <c r="N64" s="63"/>
      <c r="O64" s="42"/>
    </row>
    <row r="65" spans="1:15" s="41" customFormat="1" x14ac:dyDescent="0.3">
      <c r="A65" s="62"/>
      <c r="B65" s="48"/>
      <c r="C65" s="42"/>
      <c r="E65" s="50"/>
      <c r="F65" s="50"/>
      <c r="G65" s="50"/>
      <c r="I65" s="42"/>
      <c r="J65" s="59" t="str">
        <f>IF(G65="No Change","N/A",IF(G65="New Tag Required",Lookup!F:F,IF(G65="Remove Old Tag",Lookup!F:F,IF(G65="N/A","N/A",""))))</f>
        <v/>
      </c>
      <c r="K65" s="63"/>
      <c r="L65" s="42"/>
      <c r="M65" s="59" t="str">
        <f>IF(H65="No Change","N/A",IF(H65="New Tag Required",Lookup!F:F,IF(H65="Remove Old Sign",Lookup!F:F,IF(H65="N/A","N/A",""))))</f>
        <v/>
      </c>
      <c r="N65" s="63"/>
      <c r="O65" s="42"/>
    </row>
    <row r="66" spans="1:15" s="41" customFormat="1" x14ac:dyDescent="0.3">
      <c r="A66" s="62"/>
      <c r="B66" s="48"/>
      <c r="C66" s="42"/>
      <c r="E66" s="50"/>
      <c r="F66" s="50"/>
      <c r="G66" s="50"/>
      <c r="I66" s="42"/>
      <c r="J66" s="59" t="str">
        <f>IF(G66="No Change","N/A",IF(G66="New Tag Required",Lookup!F:F,IF(G66="Remove Old Tag",Lookup!F:F,IF(G66="N/A","N/A",""))))</f>
        <v/>
      </c>
      <c r="K66" s="64"/>
      <c r="M66" s="59" t="str">
        <f>IF(H66="No Change","N/A",IF(H66="New Tag Required",Lookup!F:F,IF(H66="Remove Old Sign",Lookup!F:F,IF(H66="N/A","N/A",""))))</f>
        <v/>
      </c>
      <c r="N66" s="63"/>
      <c r="O66" s="42"/>
    </row>
    <row r="67" spans="1:15" s="41" customFormat="1" x14ac:dyDescent="0.3">
      <c r="A67" s="62"/>
      <c r="B67" s="48"/>
      <c r="C67" s="42"/>
      <c r="E67" s="50"/>
      <c r="F67" s="50"/>
      <c r="G67" s="50"/>
      <c r="I67" s="42"/>
      <c r="J67" s="59" t="str">
        <f>IF(G67="No Change","N/A",IF(G67="New Tag Required",Lookup!F:F,IF(G67="Remove Old Tag",Lookup!F:F,IF(G67="N/A","N/A",""))))</f>
        <v/>
      </c>
      <c r="K67" s="64"/>
      <c r="M67" s="59" t="str">
        <f>IF(H67="No Change","N/A",IF(H67="New Tag Required",Lookup!F:F,IF(H67="Remove Old Sign",Lookup!F:F,IF(H67="N/A","N/A",""))))</f>
        <v/>
      </c>
      <c r="N67" s="63"/>
      <c r="O67" s="42"/>
    </row>
    <row r="68" spans="1:15" s="41" customFormat="1" x14ac:dyDescent="0.3">
      <c r="A68" s="62"/>
      <c r="B68" s="48"/>
      <c r="C68" s="42"/>
      <c r="E68" s="50"/>
      <c r="F68" s="50"/>
      <c r="G68" s="50"/>
      <c r="I68" s="42"/>
      <c r="J68" s="59" t="str">
        <f>IF(G68="No Change","N/A",IF(G68="New Tag Required",Lookup!F:F,IF(G68="Remove Old Tag",Lookup!F:F,IF(G68="N/A","N/A",""))))</f>
        <v/>
      </c>
      <c r="K68" s="64"/>
      <c r="M68" s="59" t="str">
        <f>IF(H68="No Change","N/A",IF(H68="New Tag Required",Lookup!F:F,IF(H68="Remove Old Sign",Lookup!F:F,IF(H68="N/A","N/A",""))))</f>
        <v/>
      </c>
      <c r="N68" s="64"/>
    </row>
    <row r="69" spans="1:15" s="41" customFormat="1" x14ac:dyDescent="0.3">
      <c r="A69" s="62"/>
      <c r="B69" s="48"/>
      <c r="C69" s="42"/>
      <c r="E69" s="50"/>
      <c r="F69" s="50"/>
      <c r="G69" s="50"/>
      <c r="I69" s="42"/>
      <c r="J69" s="59" t="str">
        <f>IF(G69="No Change","N/A",IF(G69="New Tag Required",Lookup!F:F,IF(G69="Remove Old Tag",Lookup!F:F,IF(G69="N/A","N/A",""))))</f>
        <v/>
      </c>
      <c r="K69" s="64"/>
      <c r="M69" s="59" t="str">
        <f>IF(H69="No Change","N/A",IF(H69="New Tag Required",Lookup!F:F,IF(H69="Remove Old Sign",Lookup!F:F,IF(H69="N/A","N/A",""))))</f>
        <v/>
      </c>
      <c r="N69" s="64"/>
    </row>
    <row r="70" spans="1:15" s="41" customFormat="1" x14ac:dyDescent="0.3">
      <c r="A70" s="49"/>
      <c r="B70" s="48"/>
      <c r="C70" s="42"/>
      <c r="E70" s="50"/>
      <c r="F70" s="50"/>
      <c r="G70" s="50"/>
      <c r="I70" s="42"/>
      <c r="J70" s="59" t="str">
        <f>IF(G70="No Change","N/A",IF(G70="New Tag Required",Lookup!F:F,IF(G70="Remove Old Tag",Lookup!F:F,IF(G70="N/A","N/A",""))))</f>
        <v/>
      </c>
      <c r="K70" s="64"/>
      <c r="M70" s="59" t="str">
        <f>IF(H70="No Change","N/A",IF(H70="New Tag Required",Lookup!F:F,IF(H70="Remove Old Sign",Lookup!F:F,IF(H70="N/A","N/A",""))))</f>
        <v/>
      </c>
      <c r="N70" s="64"/>
    </row>
    <row r="71" spans="1:15" s="41" customFormat="1" x14ac:dyDescent="0.3">
      <c r="A71" s="49"/>
      <c r="B71" s="48"/>
      <c r="C71" s="42"/>
      <c r="E71" s="50"/>
      <c r="F71" s="50"/>
      <c r="G71" s="50"/>
      <c r="I71" s="42"/>
      <c r="J71" s="59" t="str">
        <f>IF(G71="No Change","N/A",IF(G71="New Tag Required",Lookup!F:F,IF(G71="Remove Old Tag",Lookup!F:F,IF(G71="N/A","N/A",""))))</f>
        <v/>
      </c>
      <c r="K71" s="64"/>
      <c r="M71" s="59" t="str">
        <f>IF(H71="No Change","N/A",IF(H71="New Tag Required",Lookup!F:F,IF(H71="Remove Old Sign",Lookup!F:F,IF(H71="N/A","N/A",""))))</f>
        <v/>
      </c>
      <c r="N71" s="64"/>
    </row>
    <row r="72" spans="1:15" s="41" customFormat="1" x14ac:dyDescent="0.3">
      <c r="A72" s="49"/>
      <c r="B72" s="48"/>
      <c r="C72" s="42"/>
      <c r="E72" s="50"/>
      <c r="F72" s="50"/>
      <c r="G72" s="50"/>
      <c r="I72" s="42"/>
      <c r="J72" s="59" t="str">
        <f>IF(G72="No Change","N/A",IF(G72="New Tag Required",Lookup!F:F,IF(G72="Remove Old Tag",Lookup!F:F,IF(G72="N/A","N/A",""))))</f>
        <v/>
      </c>
      <c r="K72" s="64"/>
      <c r="M72" s="59" t="str">
        <f>IF(H72="No Change","N/A",IF(H72="New Tag Required",Lookup!F:F,IF(H72="Remove Old Sign",Lookup!F:F,IF(H72="N/A","N/A",""))))</f>
        <v/>
      </c>
      <c r="N72" s="64"/>
    </row>
    <row r="73" spans="1:15" x14ac:dyDescent="0.3">
      <c r="A73" s="56"/>
      <c r="C73" s="11"/>
      <c r="E73" s="30"/>
      <c r="F73" s="30"/>
      <c r="G73" s="30"/>
      <c r="J73" s="10" t="str">
        <f>IF(G73="No Change","N/A",IF(G73="New Tag Required",Lookup!F:F,IF(G73="Remove Old Tag",Lookup!F:F,IF(G73="N/A","N/A",""))))</f>
        <v/>
      </c>
      <c r="K73" s="32"/>
      <c r="M73" s="10" t="str">
        <f>IF(H73="No Change","N/A",IF(H73="New Tag Required",Lookup!F:F,IF(H73="Remove Old Sign",Lookup!F:F,IF(H73="N/A","N/A",""))))</f>
        <v/>
      </c>
      <c r="N73" s="32"/>
    </row>
    <row r="74" spans="1:15" x14ac:dyDescent="0.3">
      <c r="A74" s="56"/>
      <c r="C74" s="11"/>
      <c r="E74" s="30"/>
      <c r="F74" s="30"/>
      <c r="G74" s="30"/>
      <c r="J74" s="10" t="str">
        <f>IF(G74="No Change","N/A",IF(G74="New Tag Required",Lookup!F:F,IF(G74="Remove Old Tag",Lookup!F:F,IF(G74="N/A","N/A",""))))</f>
        <v/>
      </c>
      <c r="K74" s="32"/>
      <c r="M74" s="10" t="str">
        <f>IF(H74="No Change","N/A",IF(H74="New Tag Required",Lookup!F:F,IF(H74="Remove Old Sign",Lookup!F:F,IF(H74="N/A","N/A",""))))</f>
        <v/>
      </c>
      <c r="N74" s="32"/>
    </row>
    <row r="75" spans="1:15" x14ac:dyDescent="0.3">
      <c r="A75" s="56"/>
      <c r="C75" s="11"/>
      <c r="E75" s="30"/>
      <c r="F75" s="30"/>
      <c r="G75" s="30"/>
      <c r="J75" s="10" t="str">
        <f>IF(G75="No Change","N/A",IF(G75="New Tag Required",Lookup!F:F,IF(G75="Remove Old Tag",Lookup!F:F,IF(G75="N/A","N/A",""))))</f>
        <v/>
      </c>
      <c r="K75" s="32"/>
      <c r="M75" s="10" t="str">
        <f>IF(H75="No Change","N/A",IF(H75="New Tag Required",Lookup!F:F,IF(H75="Remove Old Sign",Lookup!F:F,IF(H75="N/A","N/A",""))))</f>
        <v/>
      </c>
      <c r="N75" s="32"/>
    </row>
    <row r="76" spans="1:15" ht="15" thickBot="1" x14ac:dyDescent="0.35">
      <c r="A76" s="56"/>
      <c r="C76" s="11"/>
      <c r="E76" s="30"/>
      <c r="F76" s="30"/>
      <c r="G76" s="30"/>
      <c r="K76" s="32"/>
      <c r="N76" s="32"/>
    </row>
    <row r="77" spans="1:15" ht="43.2" x14ac:dyDescent="0.3">
      <c r="A77" s="56"/>
      <c r="C77" s="11"/>
      <c r="E77" s="30"/>
      <c r="F77" s="30"/>
      <c r="G77" s="73" t="s">
        <v>46</v>
      </c>
      <c r="H77" s="74" t="s">
        <v>47</v>
      </c>
      <c r="J77" s="75" t="s">
        <v>41</v>
      </c>
      <c r="K77" s="10"/>
      <c r="L77" s="10"/>
      <c r="M77" s="75" t="s">
        <v>42</v>
      </c>
    </row>
    <row r="78" spans="1:15" ht="15" thickBot="1" x14ac:dyDescent="0.35">
      <c r="A78" s="56"/>
      <c r="C78" s="11"/>
      <c r="E78" s="30"/>
      <c r="F78" s="30"/>
      <c r="G78" s="14">
        <f>COUNTIF(G6:G77,"New Tag Required")</f>
        <v>9</v>
      </c>
      <c r="H78" s="13">
        <f>COUNTIF(H6:H77,"New Sign Required")</f>
        <v>0</v>
      </c>
      <c r="J78" s="12">
        <f>COUNTIF(J6:J77,"Installed")</f>
        <v>0</v>
      </c>
      <c r="K78" s="10"/>
      <c r="L78" s="10"/>
      <c r="M78" s="12">
        <f>COUNTIF(M6:M77,"Installed")</f>
        <v>0</v>
      </c>
    </row>
    <row r="79" spans="1:15" x14ac:dyDescent="0.3">
      <c r="A79" s="56"/>
      <c r="C79" s="11"/>
      <c r="E79" s="30"/>
      <c r="F79" s="30"/>
      <c r="G79" s="30"/>
    </row>
    <row r="80" spans="1:15" x14ac:dyDescent="0.3">
      <c r="A80" s="56"/>
      <c r="C80" s="11"/>
      <c r="E80" s="30"/>
      <c r="F80" s="30"/>
      <c r="G80" s="30"/>
    </row>
    <row r="81" spans="1:7" x14ac:dyDescent="0.3">
      <c r="A81" s="56"/>
      <c r="C81" s="11"/>
      <c r="E81" s="30"/>
      <c r="F81" s="30"/>
      <c r="G81" s="30"/>
    </row>
    <row r="82" spans="1:7" x14ac:dyDescent="0.3">
      <c r="A82" s="56"/>
      <c r="C82" s="11"/>
      <c r="E82" s="30"/>
      <c r="F82" s="30"/>
      <c r="G82" s="30"/>
    </row>
    <row r="83" spans="1:7" x14ac:dyDescent="0.3">
      <c r="A83" s="56"/>
      <c r="C83" s="11"/>
      <c r="E83" s="30"/>
      <c r="F83" s="30"/>
      <c r="G83" s="30"/>
    </row>
    <row r="84" spans="1:7" x14ac:dyDescent="0.3">
      <c r="A84" s="56"/>
      <c r="C84" s="11"/>
      <c r="E84" s="30"/>
      <c r="F84" s="30"/>
      <c r="G84" s="30"/>
    </row>
    <row r="85" spans="1:7" x14ac:dyDescent="0.3">
      <c r="A85" s="56"/>
      <c r="C85" s="11"/>
      <c r="E85" s="30"/>
      <c r="F85" s="30"/>
      <c r="G85" s="30"/>
    </row>
    <row r="86" spans="1:7" x14ac:dyDescent="0.3">
      <c r="A86" s="57"/>
      <c r="C86" s="11"/>
      <c r="E86" s="30"/>
      <c r="F86" s="33"/>
      <c r="G86" s="30"/>
    </row>
    <row r="87" spans="1:7" x14ac:dyDescent="0.3">
      <c r="A87" s="57"/>
      <c r="C87" s="11"/>
      <c r="E87" s="30"/>
      <c r="F87" s="33"/>
      <c r="G87" s="30"/>
    </row>
    <row r="88" spans="1:7" x14ac:dyDescent="0.3">
      <c r="A88" s="57"/>
      <c r="C88" s="11"/>
      <c r="E88" s="30"/>
      <c r="F88" s="34"/>
      <c r="G88" s="30"/>
    </row>
    <row r="89" spans="1:7" x14ac:dyDescent="0.3">
      <c r="A89" s="56"/>
      <c r="C89" s="11"/>
      <c r="E89" s="30"/>
      <c r="F89" s="33"/>
      <c r="G89" s="30"/>
    </row>
    <row r="90" spans="1:7" x14ac:dyDescent="0.3">
      <c r="A90" s="56"/>
      <c r="C90" s="11"/>
      <c r="E90" s="30"/>
      <c r="F90" s="33"/>
      <c r="G90" s="30"/>
    </row>
    <row r="91" spans="1:7" x14ac:dyDescent="0.3">
      <c r="A91" s="58"/>
      <c r="C91" s="11"/>
      <c r="E91" s="30"/>
      <c r="F91" s="30"/>
      <c r="G91" s="30"/>
    </row>
    <row r="92" spans="1:7" x14ac:dyDescent="0.3">
      <c r="A92" s="58"/>
      <c r="C92" s="11"/>
      <c r="E92" s="30"/>
      <c r="F92" s="30"/>
      <c r="G92" s="30"/>
    </row>
    <row r="93" spans="1:7" x14ac:dyDescent="0.3">
      <c r="A93" s="58"/>
      <c r="C93" s="11"/>
      <c r="E93" s="30"/>
      <c r="F93" s="30"/>
      <c r="G93" s="30"/>
    </row>
    <row r="94" spans="1:7" x14ac:dyDescent="0.3">
      <c r="A94" s="58"/>
      <c r="C94" s="11"/>
      <c r="E94" s="30"/>
      <c r="F94" s="30"/>
      <c r="G94" s="30"/>
    </row>
    <row r="95" spans="1:7" x14ac:dyDescent="0.3">
      <c r="A95" s="58"/>
      <c r="C95" s="11"/>
      <c r="E95" s="30"/>
      <c r="F95" s="31"/>
      <c r="G95" s="30"/>
    </row>
    <row r="96" spans="1:7" x14ac:dyDescent="0.3">
      <c r="A96" s="58"/>
      <c r="C96" s="11"/>
      <c r="E96" s="30"/>
      <c r="F96" s="30"/>
      <c r="G96" s="30"/>
    </row>
    <row r="97" spans="1:7" x14ac:dyDescent="0.3">
      <c r="A97" s="58"/>
      <c r="C97" s="11"/>
      <c r="E97" s="30"/>
      <c r="F97" s="30"/>
      <c r="G97" s="30"/>
    </row>
    <row r="98" spans="1:7" x14ac:dyDescent="0.3">
      <c r="A98" s="56"/>
      <c r="C98" s="11"/>
      <c r="E98" s="30"/>
      <c r="F98" s="30"/>
      <c r="G98" s="30"/>
    </row>
    <row r="99" spans="1:7" x14ac:dyDescent="0.3">
      <c r="A99" s="56"/>
      <c r="C99" s="11"/>
    </row>
    <row r="100" spans="1:7" x14ac:dyDescent="0.3">
      <c r="C100" s="11"/>
    </row>
    <row r="101" spans="1:7" x14ac:dyDescent="0.3">
      <c r="C101" s="11"/>
    </row>
    <row r="102" spans="1:7" x14ac:dyDescent="0.3">
      <c r="C102" s="11"/>
    </row>
    <row r="103" spans="1:7" x14ac:dyDescent="0.3">
      <c r="C103" s="11"/>
    </row>
    <row r="104" spans="1:7" x14ac:dyDescent="0.3">
      <c r="C104" s="11"/>
    </row>
    <row r="105" spans="1:7" x14ac:dyDescent="0.3">
      <c r="C105" s="11"/>
    </row>
    <row r="106" spans="1:7" x14ac:dyDescent="0.3">
      <c r="C106" s="11"/>
    </row>
    <row r="107" spans="1:7" x14ac:dyDescent="0.3">
      <c r="C107" s="11"/>
    </row>
    <row r="108" spans="1:7" x14ac:dyDescent="0.3">
      <c r="C108" s="11"/>
    </row>
    <row r="109" spans="1:7" x14ac:dyDescent="0.3">
      <c r="C109" s="11"/>
    </row>
    <row r="110" spans="1:7" x14ac:dyDescent="0.3">
      <c r="C110" s="11"/>
    </row>
    <row r="111" spans="1:7" x14ac:dyDescent="0.3">
      <c r="C111" s="11"/>
    </row>
    <row r="112" spans="1:7" x14ac:dyDescent="0.3">
      <c r="C112" s="11"/>
    </row>
    <row r="113" spans="3:3" x14ac:dyDescent="0.3">
      <c r="C113" s="11"/>
    </row>
    <row r="114" spans="3:3" x14ac:dyDescent="0.3">
      <c r="C114" s="11"/>
    </row>
    <row r="115" spans="3:3" x14ac:dyDescent="0.3">
      <c r="C115" s="11"/>
    </row>
    <row r="116" spans="3:3" x14ac:dyDescent="0.3">
      <c r="C116" s="11"/>
    </row>
    <row r="117" spans="3:3" x14ac:dyDescent="0.3">
      <c r="C117" s="11"/>
    </row>
    <row r="118" spans="3:3" x14ac:dyDescent="0.3">
      <c r="C118" s="11"/>
    </row>
    <row r="119" spans="3:3" x14ac:dyDescent="0.3">
      <c r="C119" s="11"/>
    </row>
    <row r="120" spans="3:3" x14ac:dyDescent="0.3">
      <c r="C120" s="11"/>
    </row>
    <row r="121" spans="3:3" x14ac:dyDescent="0.3">
      <c r="C121" s="11"/>
    </row>
    <row r="122" spans="3:3" x14ac:dyDescent="0.3">
      <c r="C122" s="11"/>
    </row>
    <row r="123" spans="3:3" x14ac:dyDescent="0.3">
      <c r="C123" s="11"/>
    </row>
    <row r="124" spans="3:3" x14ac:dyDescent="0.3">
      <c r="C124" s="11"/>
    </row>
    <row r="125" spans="3:3" x14ac:dyDescent="0.3">
      <c r="C125" s="11"/>
    </row>
    <row r="126" spans="3:3" x14ac:dyDescent="0.3">
      <c r="C126" s="11"/>
    </row>
    <row r="127" spans="3:3" x14ac:dyDescent="0.3">
      <c r="C127" s="11"/>
    </row>
    <row r="244" spans="3:3" x14ac:dyDescent="0.3">
      <c r="C244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83:G97 G10:G17 G21:G76">
    <cfRule type="containsText" dxfId="85" priority="155" operator="containsText" text="New Tag Required">
      <formula>NOT(ISERROR(SEARCH("New Tag Required",G10)))</formula>
    </cfRule>
  </conditionalFormatting>
  <conditionalFormatting sqref="D6 D52:D58 D24:D25 D10:D16 D18 D61:D143">
    <cfRule type="containsText" dxfId="84" priority="154" operator="containsText" text="Yes">
      <formula>NOT(ISERROR(SEARCH("Yes",D6)))</formula>
    </cfRule>
  </conditionalFormatting>
  <conditionalFormatting sqref="H83:H143 H244:H465 H10:H76">
    <cfRule type="containsText" dxfId="83" priority="142" operator="containsText" text="New Sign Required">
      <formula>NOT(ISERROR(SEARCH("New Sign Required",H10)))</formula>
    </cfRule>
  </conditionalFormatting>
  <conditionalFormatting sqref="G83:G143 G10:H17 G21:H76 H18:H20">
    <cfRule type="containsText" dxfId="82" priority="141" operator="containsText" text="Action Required">
      <formula>NOT(ISERROR(SEARCH("Action Required",G10)))</formula>
    </cfRule>
  </conditionalFormatting>
  <conditionalFormatting sqref="H83:H143">
    <cfRule type="containsText" dxfId="81" priority="140" operator="containsText" text="Action Required">
      <formula>NOT(ISERROR(SEARCH("Action Required",H83)))</formula>
    </cfRule>
  </conditionalFormatting>
  <conditionalFormatting sqref="G18 G79:G82">
    <cfRule type="containsText" dxfId="80" priority="82" operator="containsText" text="New Tag Required">
      <formula>NOT(ISERROR(SEARCH("New Tag Required",G18)))</formula>
    </cfRule>
  </conditionalFormatting>
  <conditionalFormatting sqref="H79:H82">
    <cfRule type="containsText" dxfId="79" priority="80" operator="containsText" text="New Sign Required">
      <formula>NOT(ISERROR(SEARCH("New Sign Required",H79)))</formula>
    </cfRule>
  </conditionalFormatting>
  <conditionalFormatting sqref="G18 G79:G82">
    <cfRule type="containsText" dxfId="78" priority="79" operator="containsText" text="Action Required">
      <formula>NOT(ISERROR(SEARCH("Action Required",G18)))</formula>
    </cfRule>
  </conditionalFormatting>
  <conditionalFormatting sqref="H79:H82">
    <cfRule type="containsText" dxfId="77" priority="78" operator="containsText" text="Action Required">
      <formula>NOT(ISERROR(SEARCH("Action Required",H79)))</formula>
    </cfRule>
  </conditionalFormatting>
  <conditionalFormatting sqref="G18">
    <cfRule type="containsText" dxfId="76" priority="77" operator="containsText" text="New Tag Required">
      <formula>NOT(ISERROR(SEARCH("New Tag Required",G18)))</formula>
    </cfRule>
  </conditionalFormatting>
  <conditionalFormatting sqref="D18">
    <cfRule type="containsText" dxfId="75" priority="76" operator="containsText" text="Yes">
      <formula>NOT(ISERROR(SEARCH("Yes",D18)))</formula>
    </cfRule>
  </conditionalFormatting>
  <conditionalFormatting sqref="G18">
    <cfRule type="containsText" dxfId="74" priority="75" operator="containsText" text="Action Required">
      <formula>NOT(ISERROR(SEARCH("Action Required",G18)))</formula>
    </cfRule>
  </conditionalFormatting>
  <conditionalFormatting sqref="D144:D243">
    <cfRule type="containsText" dxfId="73" priority="74" operator="containsText" text="Yes">
      <formula>NOT(ISERROR(SEARCH("Yes",D144)))</formula>
    </cfRule>
  </conditionalFormatting>
  <conditionalFormatting sqref="H144:H243">
    <cfRule type="containsText" dxfId="72" priority="73" operator="containsText" text="New Sign Required">
      <formula>NOT(ISERROR(SEARCH("New Sign Required",H144)))</formula>
    </cfRule>
  </conditionalFormatting>
  <conditionalFormatting sqref="G144:G243">
    <cfRule type="containsText" dxfId="71" priority="72" operator="containsText" text="Action Required">
      <formula>NOT(ISERROR(SEARCH("Action Required",G144)))</formula>
    </cfRule>
  </conditionalFormatting>
  <conditionalFormatting sqref="H144:H243">
    <cfRule type="containsText" dxfId="70" priority="71" operator="containsText" text="Action Required">
      <formula>NOT(ISERROR(SEARCH("Action Required",H144)))</formula>
    </cfRule>
  </conditionalFormatting>
  <conditionalFormatting sqref="D9">
    <cfRule type="containsText" dxfId="69" priority="68" operator="containsText" text="Yes">
      <formula>NOT(ISERROR(SEARCH("Yes",D9)))</formula>
    </cfRule>
  </conditionalFormatting>
  <conditionalFormatting sqref="D19">
    <cfRule type="containsText" dxfId="68" priority="57" operator="containsText" text="Yes">
      <formula>NOT(ISERROR(SEARCH("Yes",D19)))</formula>
    </cfRule>
  </conditionalFormatting>
  <conditionalFormatting sqref="G19">
    <cfRule type="containsText" dxfId="67" priority="56" operator="containsText" text="New Tag Required">
      <formula>NOT(ISERROR(SEARCH("New Tag Required",G19)))</formula>
    </cfRule>
  </conditionalFormatting>
  <conditionalFormatting sqref="G19">
    <cfRule type="containsText" dxfId="66" priority="54" operator="containsText" text="Action Required">
      <formula>NOT(ISERROR(SEARCH("Action Required",G19)))</formula>
    </cfRule>
  </conditionalFormatting>
  <conditionalFormatting sqref="G6:G8">
    <cfRule type="containsText" dxfId="65" priority="52" operator="containsText" text="New Tag Required">
      <formula>NOT(ISERROR(SEARCH("New Tag Required",G6)))</formula>
    </cfRule>
  </conditionalFormatting>
  <conditionalFormatting sqref="H6:H8">
    <cfRule type="containsText" dxfId="64" priority="51" operator="containsText" text="New Sign Required">
      <formula>NOT(ISERROR(SEARCH("New Sign Required",H6)))</formula>
    </cfRule>
  </conditionalFormatting>
  <conditionalFormatting sqref="G6:G8">
    <cfRule type="containsText" dxfId="63" priority="50" operator="containsText" text="Action Required">
      <formula>NOT(ISERROR(SEARCH("Action Required",G6)))</formula>
    </cfRule>
  </conditionalFormatting>
  <conditionalFormatting sqref="H6:H8">
    <cfRule type="containsText" dxfId="62" priority="49" operator="containsText" text="Action Required">
      <formula>NOT(ISERROR(SEARCH("Action Required",H6)))</formula>
    </cfRule>
  </conditionalFormatting>
  <conditionalFormatting sqref="J2:N2">
    <cfRule type="cellIs" dxfId="61" priority="48" operator="notEqual">
      <formula>0</formula>
    </cfRule>
  </conditionalFormatting>
  <conditionalFormatting sqref="J6:J75">
    <cfRule type="cellIs" dxfId="60" priority="47" operator="equal">
      <formula>0</formula>
    </cfRule>
  </conditionalFormatting>
  <conditionalFormatting sqref="M6:M75">
    <cfRule type="cellIs" dxfId="59" priority="46" operator="equal">
      <formula>0</formula>
    </cfRule>
  </conditionalFormatting>
  <conditionalFormatting sqref="J6:J75 M6:M75">
    <cfRule type="cellIs" dxfId="58" priority="43" operator="equal">
      <formula>"In Progress"</formula>
    </cfRule>
    <cfRule type="cellIs" dxfId="57" priority="44" operator="equal">
      <formula>"Log Issues"</formula>
    </cfRule>
    <cfRule type="cellIs" dxfId="56" priority="45" operator="equal">
      <formula>"N/A"</formula>
    </cfRule>
  </conditionalFormatting>
  <conditionalFormatting sqref="K6:L15">
    <cfRule type="expression" dxfId="55" priority="42">
      <formula>$J6="Log Issues"</formula>
    </cfRule>
  </conditionalFormatting>
  <conditionalFormatting sqref="N6:N15">
    <cfRule type="expression" dxfId="54" priority="41">
      <formula>$M6="Log Issues"</formula>
    </cfRule>
  </conditionalFormatting>
  <conditionalFormatting sqref="G9">
    <cfRule type="containsText" dxfId="53" priority="40" operator="containsText" text="New Tag Required">
      <formula>NOT(ISERROR(SEARCH("New Tag Required",G9)))</formula>
    </cfRule>
  </conditionalFormatting>
  <conditionalFormatting sqref="H9">
    <cfRule type="containsText" dxfId="52" priority="39" operator="containsText" text="New Sign Required">
      <formula>NOT(ISERROR(SEARCH("New Sign Required",H9)))</formula>
    </cfRule>
  </conditionalFormatting>
  <conditionalFormatting sqref="G9">
    <cfRule type="containsText" dxfId="51" priority="38" operator="containsText" text="Action Required">
      <formula>NOT(ISERROR(SEARCH("Action Required",G9)))</formula>
    </cfRule>
  </conditionalFormatting>
  <conditionalFormatting sqref="H9">
    <cfRule type="containsText" dxfId="50" priority="37" operator="containsText" text="Action Required">
      <formula>NOT(ISERROR(SEARCH("Action Required",H9)))</formula>
    </cfRule>
  </conditionalFormatting>
  <conditionalFormatting sqref="H1:H1048576">
    <cfRule type="containsText" dxfId="49" priority="35" operator="containsText" text="Remove Old Sign">
      <formula>NOT(ISERROR(SEARCH("Remove Old Sign",H1)))</formula>
    </cfRule>
    <cfRule type="containsText" dxfId="48" priority="36" operator="containsText" text="Move Sign to New Location">
      <formula>NOT(ISERROR(SEARCH("Move Sign to New Location",H1)))</formula>
    </cfRule>
  </conditionalFormatting>
  <conditionalFormatting sqref="G21:G1048576 G1:G19">
    <cfRule type="containsText" dxfId="47" priority="34" operator="containsText" text="Remove Old Tag">
      <formula>NOT(ISERROR(SEARCH("Remove Old Tag",G1)))</formula>
    </cfRule>
  </conditionalFormatting>
  <conditionalFormatting sqref="D51">
    <cfRule type="containsText" dxfId="46" priority="33" operator="containsText" text="Yes">
      <formula>NOT(ISERROR(SEARCH("Yes",D51)))</formula>
    </cfRule>
  </conditionalFormatting>
  <conditionalFormatting sqref="D48:D50 D43:D46">
    <cfRule type="containsText" dxfId="45" priority="32" operator="containsText" text="Yes">
      <formula>NOT(ISERROR(SEARCH("Yes",D43)))</formula>
    </cfRule>
  </conditionalFormatting>
  <conditionalFormatting sqref="D47">
    <cfRule type="containsText" dxfId="44" priority="31" operator="containsText" text="Yes">
      <formula>NOT(ISERROR(SEARCH("Yes",D47)))</formula>
    </cfRule>
  </conditionalFormatting>
  <conditionalFormatting sqref="D40">
    <cfRule type="containsText" dxfId="43" priority="30" operator="containsText" text="Yes">
      <formula>NOT(ISERROR(SEARCH("Yes",D40)))</formula>
    </cfRule>
  </conditionalFormatting>
  <conditionalFormatting sqref="D41:D42">
    <cfRule type="containsText" dxfId="42" priority="29" operator="containsText" text="Yes">
      <formula>NOT(ISERROR(SEARCH("Yes",D41)))</formula>
    </cfRule>
  </conditionalFormatting>
  <conditionalFormatting sqref="D39">
    <cfRule type="containsText" dxfId="41" priority="28" operator="containsText" text="Yes">
      <formula>NOT(ISERROR(SEARCH("Yes",D39)))</formula>
    </cfRule>
  </conditionalFormatting>
  <conditionalFormatting sqref="D37">
    <cfRule type="containsText" dxfId="40" priority="27" operator="containsText" text="Yes">
      <formula>NOT(ISERROR(SEARCH("Yes",D37)))</formula>
    </cfRule>
  </conditionalFormatting>
  <conditionalFormatting sqref="D38">
    <cfRule type="containsText" dxfId="39" priority="26" operator="containsText" text="Yes">
      <formula>NOT(ISERROR(SEARCH("Yes",D38)))</formula>
    </cfRule>
  </conditionalFormatting>
  <conditionalFormatting sqref="D35">
    <cfRule type="containsText" dxfId="38" priority="25" operator="containsText" text="Yes">
      <formula>NOT(ISERROR(SEARCH("Yes",D35)))</formula>
    </cfRule>
  </conditionalFormatting>
  <conditionalFormatting sqref="D36">
    <cfRule type="containsText" dxfId="37" priority="24" operator="containsText" text="Yes">
      <formula>NOT(ISERROR(SEARCH("Yes",D36)))</formula>
    </cfRule>
  </conditionalFormatting>
  <conditionalFormatting sqref="D32">
    <cfRule type="containsText" dxfId="36" priority="23" operator="containsText" text="Yes">
      <formula>NOT(ISERROR(SEARCH("Yes",D32)))</formula>
    </cfRule>
  </conditionalFormatting>
  <conditionalFormatting sqref="D33">
    <cfRule type="containsText" dxfId="35" priority="22" operator="containsText" text="Yes">
      <formula>NOT(ISERROR(SEARCH("Yes",D33)))</formula>
    </cfRule>
  </conditionalFormatting>
  <conditionalFormatting sqref="D29">
    <cfRule type="containsText" dxfId="34" priority="21" operator="containsText" text="Yes">
      <formula>NOT(ISERROR(SEARCH("Yes",D29)))</formula>
    </cfRule>
  </conditionalFormatting>
  <conditionalFormatting sqref="D30">
    <cfRule type="containsText" dxfId="33" priority="20" operator="containsText" text="Yes">
      <formula>NOT(ISERROR(SEARCH("Yes",D30)))</formula>
    </cfRule>
  </conditionalFormatting>
  <conditionalFormatting sqref="D26">
    <cfRule type="containsText" dxfId="32" priority="19" operator="containsText" text="Yes">
      <formula>NOT(ISERROR(SEARCH("Yes",D26)))</formula>
    </cfRule>
  </conditionalFormatting>
  <conditionalFormatting sqref="D27">
    <cfRule type="containsText" dxfId="31" priority="18" operator="containsText" text="Yes">
      <formula>NOT(ISERROR(SEARCH("Yes",D27)))</formula>
    </cfRule>
  </conditionalFormatting>
  <conditionalFormatting sqref="D23">
    <cfRule type="containsText" dxfId="30" priority="17" operator="containsText" text="Yes">
      <formula>NOT(ISERROR(SEARCH("Yes",D23)))</formula>
    </cfRule>
  </conditionalFormatting>
  <conditionalFormatting sqref="D28">
    <cfRule type="containsText" dxfId="29" priority="16" operator="containsText" text="Yes">
      <formula>NOT(ISERROR(SEARCH("Yes",D28)))</formula>
    </cfRule>
  </conditionalFormatting>
  <conditionalFormatting sqref="D21">
    <cfRule type="containsText" dxfId="28" priority="15" operator="containsText" text="Yes">
      <formula>NOT(ISERROR(SEARCH("Yes",D21)))</formula>
    </cfRule>
  </conditionalFormatting>
  <conditionalFormatting sqref="D22">
    <cfRule type="containsText" dxfId="27" priority="14" operator="containsText" text="Yes">
      <formula>NOT(ISERROR(SEARCH("Yes",D22)))</formula>
    </cfRule>
  </conditionalFormatting>
  <conditionalFormatting sqref="D34">
    <cfRule type="containsText" dxfId="26" priority="13" operator="containsText" text="Yes">
      <formula>NOT(ISERROR(SEARCH("Yes",D34)))</formula>
    </cfRule>
  </conditionalFormatting>
  <conditionalFormatting sqref="D31">
    <cfRule type="containsText" dxfId="25" priority="12" operator="containsText" text="Yes">
      <formula>NOT(ISERROR(SEARCH("Yes",D31)))</formula>
    </cfRule>
  </conditionalFormatting>
  <conditionalFormatting sqref="D20">
    <cfRule type="containsText" dxfId="24" priority="11" operator="containsText" text="Yes">
      <formula>NOT(ISERROR(SEARCH("Yes",D20)))</formula>
    </cfRule>
  </conditionalFormatting>
  <conditionalFormatting sqref="G20">
    <cfRule type="containsText" dxfId="23" priority="10" operator="containsText" text="New Tag Required">
      <formula>NOT(ISERROR(SEARCH("New Tag Required",G20)))</formula>
    </cfRule>
  </conditionalFormatting>
  <conditionalFormatting sqref="G20">
    <cfRule type="containsText" dxfId="22" priority="9" operator="containsText" text="Action Required">
      <formula>NOT(ISERROR(SEARCH("Action Required",G20)))</formula>
    </cfRule>
  </conditionalFormatting>
  <conditionalFormatting sqref="G20">
    <cfRule type="containsText" dxfId="21" priority="8" operator="containsText" text="Remove Old Tag">
      <formula>NOT(ISERROR(SEARCH("Remove Old Tag",G20)))</formula>
    </cfRule>
  </conditionalFormatting>
  <conditionalFormatting sqref="D7">
    <cfRule type="containsText" dxfId="20" priority="7" operator="containsText" text="Yes">
      <formula>NOT(ISERROR(SEARCH("Yes",D7)))</formula>
    </cfRule>
  </conditionalFormatting>
  <conditionalFormatting sqref="D7">
    <cfRule type="containsText" dxfId="19" priority="6" operator="containsText" text="Yes">
      <formula>NOT(ISERROR(SEARCH("Yes",D7)))</formula>
    </cfRule>
  </conditionalFormatting>
  <conditionalFormatting sqref="D8">
    <cfRule type="containsText" dxfId="18" priority="5" operator="containsText" text="Yes">
      <formula>NOT(ISERROR(SEARCH("Yes",D8)))</formula>
    </cfRule>
  </conditionalFormatting>
  <conditionalFormatting sqref="D17">
    <cfRule type="containsText" dxfId="5" priority="4" operator="containsText" text="Yes">
      <formula>NOT(ISERROR(SEARCH("Yes",D17)))</formula>
    </cfRule>
  </conditionalFormatting>
  <conditionalFormatting sqref="D59">
    <cfRule type="containsText" dxfId="4" priority="3" operator="containsText" text="Yes">
      <formula>NOT(ISERROR(SEARCH("Yes",D59)))</formula>
    </cfRule>
  </conditionalFormatting>
  <conditionalFormatting sqref="D60">
    <cfRule type="containsText" dxfId="3" priority="2" operator="containsText" text="Yes">
      <formula>NOT(ISERROR(SEARCH("Yes",D60)))</formula>
    </cfRule>
  </conditionalFormatting>
  <conditionalFormatting sqref="D60">
    <cfRule type="containsText" dxfId="1" priority="1" operator="containsText" text="Yes">
      <formula>NOT(ISERROR(SEARCH("Yes",D60)))</formula>
    </cfRule>
  </conditionalFormatting>
  <dataValidations count="2">
    <dataValidation type="list" allowBlank="1" showInputMessage="1" showErrorMessage="1" sqref="H244:H448">
      <formula1>DoorSignage</formula1>
    </dataValidation>
    <dataValidation type="list" allowBlank="1" showInputMessage="1" showErrorMessage="1" sqref="D6:D11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H79:H243 H76</xm:sqref>
        </x14:dataValidation>
        <x14:dataValidation type="list" allowBlank="1" showInputMessage="1" showErrorMessage="1">
          <x14:formula1>
            <xm:f>Lookup!$A$1:$A$4</xm:f>
          </x14:formula1>
          <xm:sqref>G79:G243 G76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G6:G75</xm:sqref>
        </x14:dataValidation>
        <x14:dataValidation type="list" allowBlank="1" showInputMessage="1">
          <x14:formula1>
            <xm:f>Lookup!$E$1:$E$19</xm:f>
          </x14:formula1>
          <xm:sqref>C6:C243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Lookup!$D$1:$D$10</xm:f>
          </x14:formula1>
          <xm:sqref>H6:H75</xm:sqref>
        </x14:dataValidation>
        <x14:dataValidation type="list" allowBlank="1" showInputMessage="1" showErrorMessage="1">
          <x14:formula1>
            <xm:f>Lookup!$F$1:$F$7</xm:f>
          </x14:formula1>
          <xm:sqref>J6:J75</xm:sqref>
        </x14:dataValidation>
        <x14:dataValidation type="list" allowBlank="1" showInputMessage="1" showErrorMessage="1">
          <x14:formula1>
            <xm:f>Lookup!$F$1:$F$8</xm:f>
          </x14:formula1>
          <xm:sqref>M6:M75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12" sqref="E12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0293</v>
      </c>
      <c r="C1" s="39"/>
      <c r="D1" s="17" t="s">
        <v>10</v>
      </c>
      <c r="E1" s="40">
        <f>'KD Changes'!G1</f>
        <v>42319</v>
      </c>
    </row>
    <row r="2" spans="1:10" ht="15" customHeight="1" x14ac:dyDescent="0.3">
      <c r="A2" s="43" t="s">
        <v>8</v>
      </c>
      <c r="B2" s="44" t="str">
        <f>VLOOKUP(B1,[1]BuildingList!A:B,2,FALSE)</f>
        <v>UK Chandler Hospital</v>
      </c>
      <c r="C2" s="45"/>
      <c r="D2" s="46" t="s">
        <v>12</v>
      </c>
      <c r="E2" s="47" t="str">
        <f>'KD Changes'!G2</f>
        <v>Alex Kloentrup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86" t="s">
        <v>131</v>
      </c>
      <c r="B6" s="87" t="s">
        <v>132</v>
      </c>
      <c r="G6" s="29"/>
      <c r="H6" s="29"/>
      <c r="I6" s="41"/>
      <c r="J6" s="41"/>
    </row>
    <row r="7" spans="1:10" x14ac:dyDescent="0.3">
      <c r="A7" s="86" t="s">
        <v>133</v>
      </c>
      <c r="B7" s="87" t="s">
        <v>134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86" t="s">
        <v>135</v>
      </c>
      <c r="B8" s="87" t="s">
        <v>136</v>
      </c>
      <c r="C8" s="41" t="s">
        <v>66</v>
      </c>
      <c r="G8" s="29"/>
      <c r="H8" s="29"/>
      <c r="I8" s="41"/>
      <c r="J8" s="41"/>
    </row>
    <row r="9" spans="1:10" x14ac:dyDescent="0.3">
      <c r="A9" s="86" t="s">
        <v>137</v>
      </c>
      <c r="B9" s="87" t="s">
        <v>138</v>
      </c>
      <c r="C9" s="41" t="s">
        <v>66</v>
      </c>
      <c r="G9" s="29"/>
      <c r="H9" s="29"/>
      <c r="I9" s="41"/>
      <c r="J9" s="41"/>
    </row>
    <row r="10" spans="1:10" x14ac:dyDescent="0.3">
      <c r="A10" s="86" t="s">
        <v>141</v>
      </c>
      <c r="B10" s="87" t="s">
        <v>142</v>
      </c>
      <c r="C10" s="41" t="s">
        <v>67</v>
      </c>
      <c r="E10" s="41" t="s">
        <v>143</v>
      </c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41"/>
      <c r="B21" s="41"/>
      <c r="F21" s="51"/>
      <c r="G21" s="29"/>
      <c r="H21" s="29"/>
    </row>
    <row r="22" spans="1:8" x14ac:dyDescent="0.3">
      <c r="A22" s="41"/>
      <c r="B22" s="41"/>
      <c r="F22" s="50"/>
      <c r="G22" s="29"/>
      <c r="H22" s="29"/>
    </row>
    <row r="23" spans="1:8" x14ac:dyDescent="0.3">
      <c r="A23" s="41"/>
      <c r="B23" s="41"/>
      <c r="F23" s="50"/>
      <c r="G23" s="29"/>
      <c r="H23" s="29"/>
    </row>
    <row r="24" spans="1:8" x14ac:dyDescent="0.3">
      <c r="A24" s="41"/>
      <c r="B24" s="41"/>
      <c r="F24" s="50"/>
      <c r="G24" s="29"/>
      <c r="H24" s="29"/>
    </row>
    <row r="25" spans="1:8" x14ac:dyDescent="0.3">
      <c r="A25" s="41"/>
      <c r="B25" s="41"/>
      <c r="F25" s="50"/>
      <c r="G25" s="29"/>
      <c r="H25" s="29"/>
    </row>
    <row r="26" spans="1:8" x14ac:dyDescent="0.3">
      <c r="A26" s="41"/>
      <c r="B26" s="41"/>
      <c r="F26" s="50"/>
      <c r="G26" s="29"/>
      <c r="H26" s="29"/>
    </row>
    <row r="27" spans="1:8" x14ac:dyDescent="0.3">
      <c r="A27" s="41"/>
      <c r="B27" s="41"/>
      <c r="F27" s="50"/>
      <c r="G27" s="29"/>
      <c r="H27" s="29"/>
    </row>
    <row r="28" spans="1:8" x14ac:dyDescent="0.3">
      <c r="A28" s="41"/>
      <c r="B28" s="41"/>
      <c r="F28" s="50"/>
      <c r="G28" s="29"/>
      <c r="H28" s="29"/>
    </row>
    <row r="29" spans="1:8" x14ac:dyDescent="0.3">
      <c r="A29" s="41"/>
      <c r="B29" s="41"/>
      <c r="F29" s="50"/>
      <c r="G29" s="29"/>
      <c r="H29" s="29"/>
    </row>
    <row r="30" spans="1:8" x14ac:dyDescent="0.3">
      <c r="A30" s="41"/>
      <c r="B30" s="41"/>
      <c r="F30" s="50"/>
      <c r="G30" s="29"/>
      <c r="H30" s="29"/>
    </row>
    <row r="31" spans="1:8" x14ac:dyDescent="0.3">
      <c r="A31" s="49"/>
      <c r="E31" s="50"/>
      <c r="F31" s="50"/>
      <c r="G31" s="29"/>
      <c r="H31" s="29"/>
    </row>
    <row r="32" spans="1:8" x14ac:dyDescent="0.3">
      <c r="A32" s="49"/>
      <c r="E32" s="5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conditionalFormatting sqref="G39:G52">
    <cfRule type="containsText" dxfId="17" priority="16" operator="containsText" text="New Tag Required">
      <formula>NOT(ISERROR(SEARCH("New Tag Required",G39)))</formula>
    </cfRule>
  </conditionalFormatting>
  <conditionalFormatting sqref="D49:D98">
    <cfRule type="containsText" dxfId="16" priority="15" operator="containsText" text="Yes">
      <formula>NOT(ISERROR(SEARCH("Yes",D49)))</formula>
    </cfRule>
  </conditionalFormatting>
  <conditionalFormatting sqref="H39:H98 H199:H420">
    <cfRule type="containsText" dxfId="15" priority="14" operator="containsText" text="New Sign Required">
      <formula>NOT(ISERROR(SEARCH("New Sign Required",H39)))</formula>
    </cfRule>
  </conditionalFormatting>
  <conditionalFormatting sqref="G39:G98">
    <cfRule type="containsText" dxfId="14" priority="13" operator="containsText" text="Action Required">
      <formula>NOT(ISERROR(SEARCH("Action Required",G39)))</formula>
    </cfRule>
  </conditionalFormatting>
  <conditionalFormatting sqref="H39:H98">
    <cfRule type="containsText" dxfId="13" priority="12" operator="containsText" text="Action Required">
      <formula>NOT(ISERROR(SEARCH("Action Required",H39)))</formula>
    </cfRule>
  </conditionalFormatting>
  <conditionalFormatting sqref="D99:D198">
    <cfRule type="containsText" dxfId="12" priority="7" operator="containsText" text="Yes">
      <formula>NOT(ISERROR(SEARCH("Yes",D99)))</formula>
    </cfRule>
  </conditionalFormatting>
  <conditionalFormatting sqref="H99:H198">
    <cfRule type="containsText" dxfId="11" priority="6" operator="containsText" text="New Sign Required">
      <formula>NOT(ISERROR(SEARCH("New Sign Required",H99)))</formula>
    </cfRule>
  </conditionalFormatting>
  <conditionalFormatting sqref="G99:G198">
    <cfRule type="containsText" dxfId="10" priority="5" operator="containsText" text="Action Required">
      <formula>NOT(ISERROR(SEARCH("Action Required",G99)))</formula>
    </cfRule>
  </conditionalFormatting>
  <conditionalFormatting sqref="H99:H198">
    <cfRule type="containsText" dxfId="9" priority="4" operator="containsText" text="Action Required">
      <formula>NOT(ISERROR(SEARCH("Action Required",H99)))</formula>
    </cfRule>
  </conditionalFormatting>
  <conditionalFormatting sqref="H1:H4 H39:H1048576 G5:G38">
    <cfRule type="containsText" dxfId="8" priority="2" operator="containsText" text="Remove Old Sign">
      <formula>NOT(ISERROR(SEARCH("Remove Old Sign",G1)))</formula>
    </cfRule>
    <cfRule type="containsText" dxfId="7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6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H39:H198</xm:sqref>
        </x14:dataValidation>
        <x14:dataValidation type="list" allowBlank="1" showInputMessage="1" showErrorMessage="1">
          <x14:formula1>
            <xm:f>[1]Lookup!#REF!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2016-01-06T17:25:03Z</dcterms:modified>
</cp:coreProperties>
</file>