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2636" yWindow="-216" windowWidth="16752" windowHeight="13332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Changes'!$A$1:$I$26</definedName>
    <definedName name="_xlnm.Print_Area" localSheetId="1">'SAP Changes'!$A$1:$I$26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30" i="1"/>
  <c r="M31" i="1"/>
  <c r="M32" i="1"/>
  <c r="J6" i="1"/>
  <c r="J7" i="1"/>
  <c r="J8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30" i="1"/>
  <c r="J31" i="1"/>
  <c r="J32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<sst xmlns="http://schemas.openxmlformats.org/spreadsheetml/2006/main" count="146" uniqueCount="98">
  <si>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</si>
  <si>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</si>
  <si>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</si>
  <si>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</si>
  <si>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</si>
  <si>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</si>
  <si>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</si>
  <si>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</si>
  <si>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</si>
  <si>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</si>
  <si>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</si>
  <si>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</si>
  <si>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</si>
  <si>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</si>
  <si>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</si>
  <si>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</si>
  <si>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</si>
  <si>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</si>
  <si>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</si>
  <si>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</si>
  <si>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</si>
  <si>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</si>
  <si>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</si>
  <si>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</si>
  <si>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</si>
  <si>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</si>
  <si>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</si>
  <si>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</si>
  <si>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</si>
  <si>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</si>
  <si>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</si>
  <si>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</si>
  <si>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</si>
  <si>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</si>
  <si>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</si>
  <si>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</si>
  <si>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</si>
  <si>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</si>
  <si>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</si>
  <si>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</si>
  <si>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</si>
  <si>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</si>
  <si>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</si>
  <si>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</si>
  <si>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</si>
  <si>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</si>
  <si>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</si>
  <si>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</si>
  <si>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</si>
  <si>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</si>
  <si>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</si>
  <si>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</si>
  <si>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</si>
  <si>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</si>
  <si>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</si>
  <si>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</si>
  <si>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</si>
  <si>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</si>
  <si>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</si>
  <si>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</si>
  <si>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</si>
  <si>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</si>
  <si>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</si>
  <si>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</si>
  <si>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</si>
  <si>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</si>
  <si>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</si>
  <si>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</si>
  <si>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</si>
  <si>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</si>
  <si>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</si>
  <si>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</si>
  <si>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</si>
  <si>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0293</t>
  </si>
  <si>
    <t>00</t>
  </si>
  <si>
    <t>H16</t>
  </si>
  <si>
    <t>H16A</t>
  </si>
  <si>
    <t>H18</t>
  </si>
  <si>
    <t>Room Label Change: H18 Changed To H18B</t>
  </si>
  <si>
    <t>ACCESS TO H16B IS THRU H16A</t>
  </si>
  <si>
    <t>Door Removed. Wall built to fill in opening</t>
  </si>
  <si>
    <t>H18A</t>
  </si>
  <si>
    <t>Room Label Change: H18B Changed To H18</t>
  </si>
  <si>
    <t>H18B</t>
  </si>
  <si>
    <t>H18C</t>
  </si>
  <si>
    <t>Part of renovation was to renumber for wayfinding. H18B and H18 labels are now reversed</t>
  </si>
  <si>
    <t>LX-0293-00-H0016</t>
  </si>
  <si>
    <t>UK HOSPITAL - Room H0016</t>
  </si>
  <si>
    <t>LX-0293-00-H0018</t>
  </si>
  <si>
    <t>UK HOSPITAL - Room H0018</t>
  </si>
  <si>
    <t>LX-0293-00-H0018A</t>
  </si>
  <si>
    <t>UK HOSPITAL - Room H0018A</t>
  </si>
  <si>
    <t>LX-0293-00-H0018B</t>
  </si>
  <si>
    <t>UK HOSPITAL - Room H0018B</t>
  </si>
  <si>
    <t>LX-0293-00-H0016A</t>
  </si>
  <si>
    <t>UK HOSPITAL - Room H0016A</t>
  </si>
  <si>
    <t>LX-0293-00-H0018C</t>
  </si>
  <si>
    <t>UK HOSPITAL - Room H0018C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</si>
</sst>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16" fillId="37" borderId="18" xfId="0" applyFont="1" applyFill="1" applyBorder="1" applyAlignment="1" applyProtection="1">
      <alignment wrapText="1"/>
      <protection locked="0"/>
    </xf>
    <xf numFmtId="0" fontId="0" fillId="0" borderId="19" xfId="0" applyBorder="1" applyAlignment="1" applyProtection="1">
      <alignment wrapText="1"/>
    </xf>
    <xf numFmtId="3" fontId="0" fillId="0" borderId="0" xfId="0" applyNumberFormat="1" applyFill="1" applyBorder="1" applyAlignment="1" applyProtection="1"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topLeftCell="A4" zoomScale="90" zoomScaleNormal="90" workbookViewId="0">
      <selection activeCell="A6" sqref="A6"/>
    </sheetView>
  </sheetViews>
  <sheetFormatPr defaultColWidth="9.109375" defaultRowHeight="14.4" x14ac:dyDescent="0.3"/>
  <cols>
    <col min="1" max="1" width="12.5546875" style="27" bestFit="1" customWidth="1"/>
    <col min="2" max="2" width="7.44140625" style="27" bestFit="1" customWidth="1"/>
    <col min="3" max="3" width="28.33203125" style="16" customWidth="1"/>
    <col min="4" max="4" width="14.33203125" style="16" bestFit="1" customWidth="1"/>
    <col min="5" max="5" width="8.44140625" style="16" bestFit="1" customWidth="1"/>
    <col min="6" max="6" width="13.33203125" style="16" bestFit="1" customWidth="1"/>
    <col min="7" max="7" width="18.5546875" style="16" customWidth="1"/>
    <col min="8" max="8" width="18.5546875" style="11" customWidth="1"/>
    <col min="9" max="9" width="26.88671875" style="11" customWidth="1"/>
    <col min="10" max="14" width="9.109375" style="16"/>
    <col min="15" max="15" width="11.5546875" style="16" customWidth="1"/>
    <col min="16" max="16384" width="9.109375" style="16"/>
  </cols>
  <sheetData>
    <row r="1" spans="1:16" ht="90" x14ac:dyDescent="0.25">
      <c r="A1" s="15" t="s">
        <v>7</v>
      </c>
      <c r="B1" s="72" t="s">
        <v>73</v>
      </c>
      <c r="C1" s="72"/>
      <c r="F1" s="17" t="s">
        <v>10</v>
      </c>
      <c r="G1" s="53">
        <v>42080</v>
      </c>
      <c r="J1" s="18" t="s">
        <v>35</v>
      </c>
      <c r="K1" s="18" t="s">
        <v>36</v>
      </c>
      <c r="L1" s="19"/>
      <c r="M1" s="19"/>
      <c r="N1" s="19"/>
      <c r="O1" s="20" t="s">
        <v>37</v>
      </c>
      <c r="P1" s="21" t="s">
        <v>49</v>
      </c>
    </row>
    <row r="2" spans="1:16" ht="16.5" thickBot="1" x14ac:dyDescent="0.3">
      <c r="A2" s="22" t="s">
        <v>8</v>
      </c>
      <c r="B2" s="73" t="str">
        <f>VLOOKUP(B1,BuildingList!A:B,2,FALSE)</f>
        <v>UK Hospital - Chandler Medical Center &amp; Hospital</v>
      </c>
      <c r="C2" s="73"/>
      <c r="F2" s="23" t="s">
        <v>12</v>
      </c>
      <c r="G2" s="60" t="s">
        <v>62</v>
      </c>
      <c r="J2" s="14">
        <f>G35-J35</f>
        <v>4</v>
      </c>
      <c r="K2" s="14">
        <f>H35-M35</f>
        <v>2</v>
      </c>
      <c r="L2" s="24"/>
      <c r="M2" s="24"/>
      <c r="N2" s="24"/>
      <c r="O2" s="25"/>
      <c r="P2" s="26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1" customFormat="1" ht="45.75" thickBot="1" x14ac:dyDescent="0.3">
      <c r="A5" s="28" t="s">
        <v>19</v>
      </c>
      <c r="B5" s="28" t="s">
        <v>14</v>
      </c>
      <c r="C5" s="29" t="s">
        <v>9</v>
      </c>
      <c r="D5" s="29" t="s">
        <v>4</v>
      </c>
      <c r="E5" s="29" t="s">
        <v>1</v>
      </c>
      <c r="F5" s="29" t="s">
        <v>11</v>
      </c>
      <c r="G5" s="29" t="s">
        <v>15</v>
      </c>
      <c r="H5" s="30" t="s">
        <v>16</v>
      </c>
      <c r="I5" s="30" t="s">
        <v>17</v>
      </c>
      <c r="J5" s="30" t="s">
        <v>38</v>
      </c>
      <c r="K5" s="30" t="s">
        <v>39</v>
      </c>
      <c r="L5" s="30" t="s">
        <v>40</v>
      </c>
      <c r="M5" s="30" t="s">
        <v>41</v>
      </c>
      <c r="N5" s="30" t="s">
        <v>39</v>
      </c>
      <c r="O5" s="30" t="s">
        <v>40</v>
      </c>
    </row>
    <row r="6" spans="1:16" ht="15.75" thickTop="1" x14ac:dyDescent="0.25">
      <c r="A6" s="32" t="s">
        <v>75</v>
      </c>
      <c r="B6" s="27" t="s">
        <v>74</v>
      </c>
      <c r="C6" s="11" t="s">
        <v>22</v>
      </c>
      <c r="D6" s="16" t="s">
        <v>5</v>
      </c>
      <c r="E6" s="71">
        <v>2110</v>
      </c>
      <c r="F6" s="36">
        <v>1735</v>
      </c>
      <c r="G6" s="33" t="s">
        <v>2</v>
      </c>
      <c r="H6" s="11" t="s">
        <v>2</v>
      </c>
      <c r="J6" s="10" t="str">
        <f>IF(G6="No Change","N/A",IF(G6="New Tag Required",Lookup!F:F,IF(G6="Remove Old Tag",Lookup!F:F,IF(G6="N/A","N/A",""))))</f>
        <v>N/A</v>
      </c>
      <c r="K6" s="34"/>
      <c r="L6" s="10"/>
      <c r="M6" s="10" t="str">
        <f>IF(H6="No Change","N/A",IF(H6="New Tag Required",Lookup!F:F,IF(H6="Remove Old Sign",Lookup!F:F,IF(H6="N/A","N/A",""))))</f>
        <v>N/A</v>
      </c>
      <c r="N6" s="34"/>
      <c r="O6" s="10"/>
    </row>
    <row r="7" spans="1:16" ht="30" x14ac:dyDescent="0.25">
      <c r="A7" s="37" t="s">
        <v>76</v>
      </c>
      <c r="B7" s="27" t="s">
        <v>74</v>
      </c>
      <c r="C7" s="11" t="s">
        <v>24</v>
      </c>
      <c r="D7" s="16" t="s">
        <v>5</v>
      </c>
      <c r="E7" s="33">
        <v>0</v>
      </c>
      <c r="F7" s="33">
        <v>426</v>
      </c>
      <c r="G7" s="33" t="s">
        <v>3</v>
      </c>
      <c r="H7" s="11" t="s">
        <v>18</v>
      </c>
      <c r="I7" s="11" t="s">
        <v>79</v>
      </c>
      <c r="J7" s="10">
        <f>IF(G7="No Change","N/A",IF(G7="New Tag Required",Lookup!F:F,IF(G7="Remove Old Tag",Lookup!F:F,IF(G7="N/A","N/A",""))))</f>
        <v>0</v>
      </c>
      <c r="K7" s="34"/>
      <c r="L7" s="10"/>
      <c r="M7" s="10" t="str">
        <f>IF(H7="No Change","N/A",IF(H7="New Tag Required",Lookup!F:F,IF(H7="Remove Old Sign",Lookup!F:F,IF(H7="N/A","N/A",""))))</f>
        <v/>
      </c>
      <c r="N7" s="34"/>
      <c r="O7" s="10"/>
    </row>
    <row r="8" spans="1:16" ht="57.6" x14ac:dyDescent="0.3">
      <c r="A8" s="37" t="s">
        <v>77</v>
      </c>
      <c r="B8" s="27" t="s">
        <v>74</v>
      </c>
      <c r="C8" s="11" t="s">
        <v>82</v>
      </c>
      <c r="D8" s="16" t="s">
        <v>5</v>
      </c>
      <c r="E8" s="33">
        <v>102</v>
      </c>
      <c r="F8" s="33">
        <v>258</v>
      </c>
      <c r="G8" s="33" t="s">
        <v>3</v>
      </c>
      <c r="H8" s="11" t="s">
        <v>58</v>
      </c>
      <c r="I8" s="11" t="s">
        <v>85</v>
      </c>
      <c r="J8" s="10">
        <f>IF(G8="No Change","N/A",IF(G8="New Tag Required",Lookup!F:F,IF(G8="Remove Old Tag",Lookup!F:F,IF(G8="N/A","N/A",""))))</f>
        <v>0</v>
      </c>
      <c r="K8" s="34"/>
      <c r="L8" s="10"/>
      <c r="M8" s="10" t="str">
        <f>IF(H8="No Change","N/A",IF(H8="New Tag Required",Lookup!F:F,IF(H8="Remove Old Sign",Lookup!F:F,IF(H8="N/A","N/A",""))))</f>
        <v/>
      </c>
      <c r="N8" s="34"/>
      <c r="O8" s="10"/>
    </row>
    <row r="9" spans="1:16" ht="30" x14ac:dyDescent="0.25">
      <c r="A9" s="37" t="s">
        <v>81</v>
      </c>
      <c r="B9" s="27" t="s">
        <v>74</v>
      </c>
      <c r="C9" s="11" t="s">
        <v>80</v>
      </c>
      <c r="D9" s="16" t="s">
        <v>5</v>
      </c>
      <c r="E9" s="33">
        <v>121</v>
      </c>
      <c r="F9" s="33">
        <v>120</v>
      </c>
      <c r="G9" s="33"/>
      <c r="H9" s="11" t="s">
        <v>56</v>
      </c>
      <c r="J9" s="10"/>
      <c r="K9" s="34"/>
      <c r="L9" s="10"/>
      <c r="M9" s="10"/>
      <c r="N9" s="34"/>
      <c r="O9" s="10"/>
    </row>
    <row r="10" spans="1:16" ht="57.6" x14ac:dyDescent="0.3">
      <c r="A10" s="37" t="s">
        <v>83</v>
      </c>
      <c r="B10" s="27" t="s">
        <v>74</v>
      </c>
      <c r="C10" s="11" t="s">
        <v>78</v>
      </c>
      <c r="D10" s="16" t="s">
        <v>5</v>
      </c>
      <c r="E10" s="33">
        <v>252</v>
      </c>
      <c r="F10" s="33">
        <v>103</v>
      </c>
      <c r="G10" s="33" t="s">
        <v>3</v>
      </c>
      <c r="H10" s="11" t="s">
        <v>13</v>
      </c>
      <c r="I10" s="11" t="s">
        <v>85</v>
      </c>
      <c r="J10" s="10">
        <f>IF(G10="No Change","N/A",IF(G10="New Tag Required",Lookup!F:F,IF(G10="Remove Old Tag",Lookup!F:F,IF(G10="N/A","N/A",""))))</f>
        <v>0</v>
      </c>
      <c r="K10" s="34"/>
      <c r="L10" s="10"/>
      <c r="M10" s="10" t="str">
        <f>IF(H10="No Change","N/A",IF(H10="New Tag Required",Lookup!F:F,IF(H10="Remove Old Sign",Lookup!F:F,IF(H10="N/A","N/A",""))))</f>
        <v>N/A</v>
      </c>
      <c r="N10" s="34"/>
      <c r="O10" s="10"/>
    </row>
    <row r="11" spans="1:16" ht="15" x14ac:dyDescent="0.25">
      <c r="A11" s="37" t="s">
        <v>84</v>
      </c>
      <c r="B11" s="27" t="s">
        <v>74</v>
      </c>
      <c r="C11" s="11" t="s">
        <v>24</v>
      </c>
      <c r="D11" s="16" t="s">
        <v>5</v>
      </c>
      <c r="E11" s="33">
        <v>0</v>
      </c>
      <c r="F11" s="33">
        <v>120</v>
      </c>
      <c r="G11" s="33" t="s">
        <v>3</v>
      </c>
      <c r="H11" s="11" t="s">
        <v>18</v>
      </c>
      <c r="J11" s="10">
        <f>IF(G11="No Change","N/A",IF(G11="New Tag Required",Lookup!F:F,IF(G11="Remove Old Tag",Lookup!F:F,IF(G11="N/A","N/A",""))))</f>
        <v>0</v>
      </c>
      <c r="K11" s="34"/>
      <c r="L11" s="10"/>
      <c r="M11" s="10" t="str">
        <f>IF(H11="No Change","N/A",IF(H11="New Tag Required",Lookup!F:F,IF(H11="Remove Old Sign",Lookup!F:F,IF(H11="N/A","N/A",""))))</f>
        <v/>
      </c>
      <c r="N11" s="34"/>
      <c r="O11" s="10"/>
    </row>
    <row r="12" spans="1:16" ht="15" x14ac:dyDescent="0.25">
      <c r="A12" s="37"/>
      <c r="C12" s="11"/>
      <c r="E12" s="33"/>
      <c r="F12" s="33"/>
      <c r="G12" s="33"/>
      <c r="J12" s="10" t="str">
        <f>IF(G12="No Change","N/A",IF(G12="New Tag Required",Lookup!F:F,IF(G12="Remove Old Tag",Lookup!F:F,IF(G12="N/A","N/A",""))))</f>
        <v/>
      </c>
      <c r="K12" s="34"/>
      <c r="L12" s="10"/>
      <c r="M12" s="10" t="str">
        <f>IF(H12="No Change","N/A",IF(H12="New Tag Required",Lookup!F:F,IF(H12="Remove Old Sign",Lookup!F:F,IF(H12="N/A","N/A",""))))</f>
        <v/>
      </c>
      <c r="N12" s="34"/>
      <c r="O12" s="10"/>
    </row>
    <row r="13" spans="1:16" ht="15" x14ac:dyDescent="0.25">
      <c r="A13" s="37"/>
      <c r="C13" s="11"/>
      <c r="E13" s="33"/>
      <c r="F13" s="33"/>
      <c r="G13" s="33"/>
      <c r="J13" s="10" t="str">
        <f>IF(G13="No Change","N/A",IF(G13="New Tag Required",Lookup!F:F,IF(G13="Remove Old Tag",Lookup!F:F,IF(G13="N/A","N/A",""))))</f>
        <v/>
      </c>
      <c r="K13" s="34"/>
      <c r="L13" s="10"/>
      <c r="M13" s="10" t="str">
        <f>IF(H13="No Change","N/A",IF(H13="New Tag Required",Lookup!F:F,IF(H13="Remove Old Sign",Lookup!F:F,IF(H13="N/A","N/A",""))))</f>
        <v/>
      </c>
      <c r="N13" s="34"/>
      <c r="O13" s="10"/>
    </row>
    <row r="14" spans="1:16" ht="15" x14ac:dyDescent="0.25">
      <c r="A14" s="37"/>
      <c r="C14" s="11"/>
      <c r="E14" s="33"/>
      <c r="F14" s="33"/>
      <c r="G14" s="33"/>
      <c r="J14" s="10" t="str">
        <f>IF(G14="No Change","N/A",IF(G14="New Tag Required",Lookup!F:F,IF(G14="Remove Old Tag",Lookup!F:F,IF(G14="N/A","N/A",""))))</f>
        <v/>
      </c>
      <c r="K14" s="38"/>
      <c r="L14" s="11"/>
      <c r="M14" s="10" t="str">
        <f>IF(H14="No Change","N/A",IF(H14="New Tag Required",Lookup!F:F,IF(H14="Remove Old Sign",Lookup!F:F,IF(H14="N/A","N/A",""))))</f>
        <v/>
      </c>
      <c r="N14" s="38"/>
      <c r="O14" s="11"/>
    </row>
    <row r="15" spans="1:16" ht="15" x14ac:dyDescent="0.25">
      <c r="A15" s="37"/>
      <c r="C15" s="11"/>
      <c r="E15" s="33"/>
      <c r="F15" s="33"/>
      <c r="G15" s="33"/>
      <c r="J15" s="10" t="str">
        <f>IF(G15="No Change","N/A",IF(G15="New Tag Required",Lookup!F:F,IF(G15="Remove Old Tag",Lookup!F:F,IF(G15="N/A","N/A",""))))</f>
        <v/>
      </c>
      <c r="K15" s="38"/>
      <c r="L15" s="11"/>
      <c r="M15" s="10" t="str">
        <f>IF(H15="No Change","N/A",IF(H15="New Tag Required",Lookup!F:F,IF(H15="Remove Old Sign",Lookup!F:F,IF(H15="N/A","N/A",""))))</f>
        <v/>
      </c>
      <c r="N15" s="38"/>
      <c r="O15" s="11"/>
    </row>
    <row r="16" spans="1:16" ht="15" x14ac:dyDescent="0.25">
      <c r="A16" s="37"/>
      <c r="C16" s="11"/>
      <c r="E16" s="33"/>
      <c r="F16" s="33"/>
      <c r="G16" s="33"/>
      <c r="J16" s="10" t="str">
        <f>IF(G16="No Change","N/A",IF(G16="New Tag Required",Lookup!F:F,IF(G16="Remove Old Tag",Lookup!F:F,IF(G16="N/A","N/A",""))))</f>
        <v/>
      </c>
      <c r="K16" s="38"/>
      <c r="L16" s="11"/>
      <c r="M16" s="10" t="str">
        <f>IF(H16="No Change","N/A",IF(H16="New Tag Required",Lookup!F:F,IF(H16="Remove Old Sign",Lookup!F:F,IF(H16="N/A","N/A",""))))</f>
        <v/>
      </c>
      <c r="N16" s="38"/>
      <c r="O16" s="11"/>
    </row>
    <row r="17" spans="1:15" ht="15" x14ac:dyDescent="0.25">
      <c r="A17" s="37"/>
      <c r="C17" s="11"/>
      <c r="E17" s="33"/>
      <c r="F17" s="33"/>
      <c r="G17" s="33"/>
      <c r="J17" s="10" t="str">
        <f>IF(G17="No Change","N/A",IF(G17="New Tag Required",Lookup!F:F,IF(G17="Remove Old Tag",Lookup!F:F,IF(G17="N/A","N/A",""))))</f>
        <v/>
      </c>
      <c r="K17" s="38"/>
      <c r="L17" s="11"/>
      <c r="M17" s="10" t="str">
        <f>IF(H17="No Change","N/A",IF(H17="New Tag Required",Lookup!F:F,IF(H17="Remove Old Sign",Lookup!F:F,IF(H17="N/A","N/A",""))))</f>
        <v/>
      </c>
      <c r="N17" s="38"/>
      <c r="O17" s="11"/>
    </row>
    <row r="18" spans="1:15" ht="15" x14ac:dyDescent="0.25">
      <c r="A18" s="37"/>
      <c r="C18" s="11"/>
      <c r="E18" s="33"/>
      <c r="F18" s="33"/>
      <c r="G18" s="33"/>
      <c r="J18" s="10" t="str">
        <f>IF(G18="No Change","N/A",IF(G18="New Tag Required",Lookup!F:F,IF(G18="Remove Old Tag",Lookup!F:F,IF(G18="N/A","N/A",""))))</f>
        <v/>
      </c>
      <c r="K18" s="38"/>
      <c r="L18" s="11"/>
      <c r="M18" s="10" t="str">
        <f>IF(H18="No Change","N/A",IF(H18="New Tag Required",Lookup!F:F,IF(H18="Remove Old Sign",Lookup!F:F,IF(H18="N/A","N/A",""))))</f>
        <v/>
      </c>
      <c r="N18" s="38"/>
      <c r="O18" s="11"/>
    </row>
    <row r="19" spans="1:15" ht="15" x14ac:dyDescent="0.25">
      <c r="A19" s="37"/>
      <c r="C19" s="11"/>
      <c r="E19" s="33"/>
      <c r="F19" s="39"/>
      <c r="G19" s="33"/>
      <c r="J19" s="10" t="str">
        <f>IF(G19="No Change","N/A",IF(G19="New Tag Required",Lookup!F:F,IF(G19="Remove Old Tag",Lookup!F:F,IF(G19="N/A","N/A",""))))</f>
        <v/>
      </c>
      <c r="K19" s="38"/>
      <c r="L19" s="11"/>
      <c r="M19" s="10" t="str">
        <f>IF(H19="No Change","N/A",IF(H19="New Tag Required",Lookup!F:F,IF(H19="Remove Old Sign",Lookup!F:F,IF(H19="N/A","N/A",""))))</f>
        <v/>
      </c>
      <c r="N19" s="38"/>
      <c r="O19" s="11"/>
    </row>
    <row r="20" spans="1:15" ht="15" x14ac:dyDescent="0.25">
      <c r="A20" s="37"/>
      <c r="C20" s="11"/>
      <c r="E20" s="33"/>
      <c r="F20" s="33"/>
      <c r="G20" s="33"/>
      <c r="J20" s="10" t="str">
        <f>IF(G20="No Change","N/A",IF(G20="New Tag Required",Lookup!F:F,IF(G20="Remove Old Tag",Lookup!F:F,IF(G20="N/A","N/A",""))))</f>
        <v/>
      </c>
      <c r="K20" s="38"/>
      <c r="L20" s="11"/>
      <c r="M20" s="10" t="str">
        <f>IF(H20="No Change","N/A",IF(H20="New Tag Required",Lookup!F:F,IF(H20="Remove Old Sign",Lookup!F:F,IF(H20="N/A","N/A",""))))</f>
        <v/>
      </c>
      <c r="N20" s="38"/>
      <c r="O20" s="11"/>
    </row>
    <row r="21" spans="1:15" ht="15" x14ac:dyDescent="0.25">
      <c r="A21" s="37"/>
      <c r="C21" s="11"/>
      <c r="E21" s="33"/>
      <c r="F21" s="33"/>
      <c r="G21" s="33"/>
      <c r="J21" s="10" t="str">
        <f>IF(G21="No Change","N/A",IF(G21="New Tag Required",Lookup!F:F,IF(G21="Remove Old Tag",Lookup!F:F,IF(G21="N/A","N/A",""))))</f>
        <v/>
      </c>
      <c r="K21" s="40"/>
      <c r="M21" s="10" t="str">
        <f>IF(H21="No Change","N/A",IF(H21="New Tag Required",Lookup!F:F,IF(H21="Remove Old Sign",Lookup!F:F,IF(H21="N/A","N/A",""))))</f>
        <v/>
      </c>
      <c r="N21" s="38"/>
      <c r="O21" s="11"/>
    </row>
    <row r="22" spans="1:15" ht="15" x14ac:dyDescent="0.25">
      <c r="A22" s="37"/>
      <c r="C22" s="11"/>
      <c r="E22" s="33"/>
      <c r="F22" s="33"/>
      <c r="G22" s="33"/>
      <c r="J22" s="10" t="str">
        <f>IF(G22="No Change","N/A",IF(G22="New Tag Required",Lookup!F:F,IF(G22="Remove Old Tag",Lookup!F:F,IF(G22="N/A","N/A",""))))</f>
        <v/>
      </c>
      <c r="K22" s="40"/>
      <c r="M22" s="10" t="str">
        <f>IF(H22="No Change","N/A",IF(H22="New Tag Required",Lookup!F:F,IF(H22="Remove Old Sign",Lookup!F:F,IF(H22="N/A","N/A",""))))</f>
        <v/>
      </c>
      <c r="N22" s="38"/>
      <c r="O22" s="11"/>
    </row>
    <row r="23" spans="1:15" ht="15" x14ac:dyDescent="0.25">
      <c r="A23" s="37"/>
      <c r="C23" s="11"/>
      <c r="E23" s="33"/>
      <c r="F23" s="33"/>
      <c r="G23" s="33"/>
      <c r="J23" s="10" t="str">
        <f>IF(G23="No Change","N/A",IF(G23="New Tag Required",Lookup!F:F,IF(G23="Remove Old Tag",Lookup!F:F,IF(G23="N/A","N/A",""))))</f>
        <v/>
      </c>
      <c r="K23" s="40"/>
      <c r="M23" s="10" t="str">
        <f>IF(H23="No Change","N/A",IF(H23="New Tag Required",Lookup!F:F,IF(H23="Remove Old Sign",Lookup!F:F,IF(H23="N/A","N/A",""))))</f>
        <v/>
      </c>
      <c r="N23" s="40"/>
    </row>
    <row r="24" spans="1:15" ht="15" x14ac:dyDescent="0.25">
      <c r="A24" s="37"/>
      <c r="C24" s="11"/>
      <c r="E24" s="33"/>
      <c r="F24" s="33"/>
      <c r="G24" s="33"/>
      <c r="J24" s="10" t="str">
        <f>IF(G24="No Change","N/A",IF(G24="New Tag Required",Lookup!F:F,IF(G24="Remove Old Tag",Lookup!F:F,IF(G24="N/A","N/A",""))))</f>
        <v/>
      </c>
      <c r="K24" s="40"/>
      <c r="M24" s="10" t="str">
        <f>IF(H24="No Change","N/A",IF(H24="New Tag Required",Lookup!F:F,IF(H24="Remove Old Sign",Lookup!F:F,IF(H24="N/A","N/A",""))))</f>
        <v/>
      </c>
      <c r="N24" s="40"/>
    </row>
    <row r="25" spans="1:15" ht="15" x14ac:dyDescent="0.25">
      <c r="A25" s="35"/>
      <c r="C25" s="11"/>
      <c r="E25" s="33"/>
      <c r="F25" s="33"/>
      <c r="G25" s="33"/>
      <c r="J25" s="10" t="str">
        <f>IF(G25="No Change","N/A",IF(G25="New Tag Required",Lookup!F:F,IF(G25="Remove Old Tag",Lookup!F:F,IF(G25="N/A","N/A",""))))</f>
        <v/>
      </c>
      <c r="K25" s="40"/>
      <c r="M25" s="10" t="str">
        <f>IF(H25="No Change","N/A",IF(H25="New Tag Required",Lookup!F:F,IF(H25="Remove Old Sign",Lookup!F:F,IF(H25="N/A","N/A",""))))</f>
        <v/>
      </c>
      <c r="N25" s="40"/>
    </row>
    <row r="26" spans="1:15" ht="15" x14ac:dyDescent="0.25">
      <c r="A26" s="35"/>
      <c r="C26" s="11"/>
      <c r="E26" s="33"/>
      <c r="F26" s="33"/>
      <c r="G26" s="33"/>
      <c r="J26" s="10" t="str">
        <f>IF(G26="No Change","N/A",IF(G26="New Tag Required",Lookup!F:F,IF(G26="Remove Old Tag",Lookup!F:F,IF(G26="N/A","N/A",""))))</f>
        <v/>
      </c>
      <c r="K26" s="40"/>
      <c r="M26" s="10" t="str">
        <f>IF(H26="No Change","N/A",IF(H26="New Tag Required",Lookup!F:F,IF(H26="Remove Old Sign",Lookup!F:F,IF(H26="N/A","N/A",""))))</f>
        <v/>
      </c>
      <c r="N26" s="40"/>
    </row>
    <row r="27" spans="1:15" ht="15" x14ac:dyDescent="0.25">
      <c r="A27" s="35"/>
      <c r="C27" s="11"/>
      <c r="E27" s="33"/>
      <c r="F27" s="33"/>
      <c r="G27" s="33"/>
      <c r="J27" s="10" t="str">
        <f>IF(G27="No Change","N/A",IF(G27="New Tag Required",Lookup!F:F,IF(G27="Remove Old Tag",Lookup!F:F,IF(G27="N/A","N/A",""))))</f>
        <v/>
      </c>
      <c r="K27" s="40"/>
      <c r="M27" s="10" t="str">
        <f>IF(H27="No Change","N/A",IF(H27="New Tag Required",Lookup!F:F,IF(H27="Remove Old Sign",Lookup!F:F,IF(H27="N/A","N/A",""))))</f>
        <v/>
      </c>
      <c r="N27" s="40"/>
    </row>
    <row r="28" spans="1:15" ht="15" x14ac:dyDescent="0.25">
      <c r="A28" s="35"/>
      <c r="C28" s="11"/>
      <c r="E28" s="33"/>
      <c r="F28" s="33"/>
      <c r="G28" s="33"/>
      <c r="J28" s="10"/>
      <c r="K28" s="40"/>
      <c r="M28" s="10"/>
      <c r="N28" s="40"/>
    </row>
    <row r="29" spans="1:15" ht="15" x14ac:dyDescent="0.25">
      <c r="A29" s="35"/>
      <c r="C29" s="11"/>
      <c r="E29" s="33"/>
      <c r="F29" s="33"/>
      <c r="G29" s="33"/>
      <c r="J29" s="10"/>
      <c r="K29" s="40"/>
      <c r="M29" s="10"/>
      <c r="N29" s="40"/>
    </row>
    <row r="30" spans="1:15" ht="15" x14ac:dyDescent="0.25">
      <c r="A30" s="35"/>
      <c r="C30" s="11"/>
      <c r="E30" s="33"/>
      <c r="F30" s="33"/>
      <c r="G30" s="33"/>
      <c r="J30" s="10" t="str">
        <f>IF(G30="No Change","N/A",IF(G30="New Tag Required",Lookup!F:F,IF(G30="Remove Old Tag",Lookup!F:F,IF(G30="N/A","N/A",""))))</f>
        <v/>
      </c>
      <c r="K30" s="40"/>
      <c r="M30" s="10" t="str">
        <f>IF(H30="No Change","N/A",IF(H30="New Tag Required",Lookup!F:F,IF(H30="Remove Old Sign",Lookup!F:F,IF(H30="N/A","N/A",""))))</f>
        <v/>
      </c>
      <c r="N30" s="40"/>
    </row>
    <row r="31" spans="1:15" ht="15" x14ac:dyDescent="0.25">
      <c r="A31" s="35"/>
      <c r="C31" s="11"/>
      <c r="E31" s="33"/>
      <c r="F31" s="33"/>
      <c r="G31" s="33"/>
      <c r="J31" s="10" t="str">
        <f>IF(G31="No Change","N/A",IF(G31="New Tag Required",Lookup!F:F,IF(G31="Remove Old Tag",Lookup!F:F,IF(G31="N/A","N/A",""))))</f>
        <v/>
      </c>
      <c r="K31" s="40"/>
      <c r="M31" s="10" t="str">
        <f>IF(H31="No Change","N/A",IF(H31="New Tag Required",Lookup!F:F,IF(H31="Remove Old Sign",Lookup!F:F,IF(H31="N/A","N/A",""))))</f>
        <v/>
      </c>
      <c r="N31" s="40"/>
    </row>
    <row r="32" spans="1:15" ht="15" x14ac:dyDescent="0.25">
      <c r="A32" s="35"/>
      <c r="C32" s="11"/>
      <c r="E32" s="33"/>
      <c r="F32" s="33"/>
      <c r="G32" s="33"/>
      <c r="J32" s="10" t="str">
        <f>IF(G32="No Change","N/A",IF(G32="New Tag Required",Lookup!F:F,IF(G32="Remove Old Tag",Lookup!F:F,IF(G32="N/A","N/A",""))))</f>
        <v/>
      </c>
      <c r="K32" s="40"/>
      <c r="M32" s="10" t="str">
        <f>IF(H32="No Change","N/A",IF(H32="New Tag Required",Lookup!F:F,IF(H32="Remove Old Sign",Lookup!F:F,IF(H32="N/A","N/A",""))))</f>
        <v/>
      </c>
      <c r="N32" s="40"/>
    </row>
    <row r="33" spans="1:14" ht="15.75" thickBot="1" x14ac:dyDescent="0.3">
      <c r="A33" s="35"/>
      <c r="C33" s="11"/>
      <c r="E33" s="33"/>
      <c r="F33" s="33"/>
      <c r="G33" s="33"/>
      <c r="K33" s="40"/>
      <c r="N33" s="40"/>
    </row>
    <row r="34" spans="1:14" ht="45" x14ac:dyDescent="0.25">
      <c r="A34" s="35"/>
      <c r="C34" s="11"/>
      <c r="E34" s="33"/>
      <c r="F34" s="33"/>
      <c r="G34" s="41" t="s">
        <v>47</v>
      </c>
      <c r="H34" s="69" t="s">
        <v>48</v>
      </c>
      <c r="J34" s="42" t="s">
        <v>42</v>
      </c>
      <c r="K34" s="10"/>
      <c r="L34" s="10"/>
      <c r="M34" s="42" t="s">
        <v>43</v>
      </c>
    </row>
    <row r="35" spans="1:14" ht="15.75" thickBot="1" x14ac:dyDescent="0.3">
      <c r="A35" s="35"/>
      <c r="C35" s="11"/>
      <c r="E35" s="33"/>
      <c r="F35" s="33"/>
      <c r="G35" s="13">
        <f>COUNTIF(G6:G34,"New Tag Required")</f>
        <v>4</v>
      </c>
      <c r="H35" s="70">
        <f>COUNTIF(H6:H34,"New Sign Required")</f>
        <v>2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5"/>
      <c r="C36" s="11"/>
      <c r="E36" s="33"/>
      <c r="F36" s="33"/>
      <c r="G36" s="33"/>
    </row>
    <row r="37" spans="1:14" ht="15" x14ac:dyDescent="0.25">
      <c r="A37" s="35"/>
      <c r="C37" s="11"/>
      <c r="E37" s="33"/>
      <c r="F37" s="33"/>
      <c r="G37" s="33"/>
    </row>
    <row r="38" spans="1:14" ht="15" x14ac:dyDescent="0.25">
      <c r="A38" s="35"/>
      <c r="C38" s="11"/>
      <c r="E38" s="33"/>
      <c r="F38" s="33"/>
      <c r="G38" s="33"/>
    </row>
    <row r="39" spans="1:14" ht="15" x14ac:dyDescent="0.25">
      <c r="A39" s="35"/>
      <c r="C39" s="11"/>
      <c r="E39" s="33"/>
      <c r="F39" s="33"/>
      <c r="G39" s="33"/>
    </row>
    <row r="40" spans="1:14" ht="15" x14ac:dyDescent="0.25">
      <c r="A40" s="35"/>
      <c r="C40" s="11"/>
      <c r="E40" s="33"/>
      <c r="F40" s="33"/>
      <c r="G40" s="33"/>
    </row>
    <row r="41" spans="1:14" x14ac:dyDescent="0.3">
      <c r="A41" s="35"/>
      <c r="C41" s="11"/>
      <c r="E41" s="33"/>
      <c r="F41" s="33"/>
      <c r="G41" s="33"/>
    </row>
    <row r="42" spans="1:14" x14ac:dyDescent="0.3">
      <c r="A42" s="35"/>
      <c r="C42" s="11"/>
      <c r="E42" s="33"/>
      <c r="F42" s="33"/>
      <c r="G42" s="33"/>
    </row>
    <row r="43" spans="1:14" x14ac:dyDescent="0.3">
      <c r="A43" s="43"/>
      <c r="C43" s="11"/>
      <c r="E43" s="33"/>
      <c r="F43" s="44"/>
      <c r="G43" s="33"/>
    </row>
    <row r="44" spans="1:14" x14ac:dyDescent="0.3">
      <c r="A44" s="43"/>
      <c r="C44" s="11"/>
      <c r="E44" s="33"/>
      <c r="F44" s="44"/>
      <c r="G44" s="33"/>
    </row>
    <row r="45" spans="1:14" x14ac:dyDescent="0.3">
      <c r="A45" s="43"/>
      <c r="C45" s="11"/>
      <c r="E45" s="33"/>
      <c r="F45" s="45"/>
      <c r="G45" s="33"/>
    </row>
    <row r="46" spans="1:14" x14ac:dyDescent="0.3">
      <c r="A46" s="35"/>
      <c r="C46" s="11"/>
      <c r="E46" s="33"/>
      <c r="F46" s="44"/>
      <c r="G46" s="33"/>
    </row>
    <row r="47" spans="1:14" x14ac:dyDescent="0.3">
      <c r="A47" s="35"/>
      <c r="C47" s="11"/>
      <c r="E47" s="33"/>
      <c r="F47" s="44"/>
      <c r="G47" s="33"/>
    </row>
    <row r="48" spans="1:14" x14ac:dyDescent="0.3">
      <c r="A48" s="46"/>
      <c r="C48" s="11"/>
      <c r="E48" s="33"/>
      <c r="F48" s="33"/>
      <c r="G48" s="33"/>
    </row>
    <row r="49" spans="1:7" x14ac:dyDescent="0.3">
      <c r="A49" s="46"/>
      <c r="C49" s="11"/>
      <c r="E49" s="33"/>
      <c r="F49" s="33"/>
      <c r="G49" s="33"/>
    </row>
    <row r="50" spans="1:7" x14ac:dyDescent="0.3">
      <c r="A50" s="46"/>
      <c r="C50" s="11"/>
      <c r="E50" s="33"/>
      <c r="F50" s="33"/>
      <c r="G50" s="33"/>
    </row>
    <row r="51" spans="1:7" x14ac:dyDescent="0.3">
      <c r="A51" s="46"/>
      <c r="C51" s="11"/>
      <c r="E51" s="33"/>
      <c r="F51" s="33"/>
      <c r="G51" s="33"/>
    </row>
    <row r="52" spans="1:7" x14ac:dyDescent="0.3">
      <c r="A52" s="47"/>
      <c r="C52" s="11"/>
      <c r="E52" s="33"/>
      <c r="F52" s="39"/>
      <c r="G52" s="33"/>
    </row>
    <row r="53" spans="1:7" x14ac:dyDescent="0.3">
      <c r="A53" s="46"/>
      <c r="C53" s="11"/>
      <c r="E53" s="33"/>
      <c r="F53" s="33"/>
      <c r="G53" s="33"/>
    </row>
    <row r="54" spans="1:7" x14ac:dyDescent="0.3">
      <c r="A54" s="46"/>
      <c r="C54" s="11"/>
      <c r="E54" s="33"/>
      <c r="F54" s="33"/>
      <c r="G54" s="33"/>
    </row>
    <row r="55" spans="1:7" x14ac:dyDescent="0.3">
      <c r="A55" s="35"/>
      <c r="C55" s="11"/>
      <c r="E55" s="33"/>
      <c r="F55" s="33"/>
      <c r="G55" s="33"/>
    </row>
    <row r="56" spans="1:7" x14ac:dyDescent="0.3">
      <c r="A56" s="35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6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42" priority="126" operator="containsText" text="New Tag Required">
      <formula>NOT(ISERROR(SEARCH("New Tag Required",G40)))</formula>
    </cfRule>
  </conditionalFormatting>
  <conditionalFormatting sqref="D40:D100">
    <cfRule type="containsText" dxfId="41" priority="125" operator="containsText" text="Yes">
      <formula>NOT(ISERROR(SEARCH("Yes",D40)))</formula>
    </cfRule>
  </conditionalFormatting>
  <conditionalFormatting sqref="H40:H100 H201:H422">
    <cfRule type="containsText" dxfId="40" priority="113" operator="containsText" text="New Sign Required">
      <formula>NOT(ISERROR(SEARCH("New Sign Required",H40)))</formula>
    </cfRule>
  </conditionalFormatting>
  <conditionalFormatting sqref="G40:G100">
    <cfRule type="containsText" dxfId="39" priority="112" operator="containsText" text="Action Required">
      <formula>NOT(ISERROR(SEARCH("Action Required",G40)))</formula>
    </cfRule>
  </conditionalFormatting>
  <conditionalFormatting sqref="H40:H100">
    <cfRule type="containsText" dxfId="38" priority="111" operator="containsText" text="Action Required">
      <formula>NOT(ISERROR(SEARCH("Action Required",H40)))</formula>
    </cfRule>
  </conditionalFormatting>
  <conditionalFormatting sqref="G7:G33 G36:G39">
    <cfRule type="containsText" dxfId="37" priority="53" operator="containsText" text="New Tag Required">
      <formula>NOT(ISERROR(SEARCH("New Tag Required",G7)))</formula>
    </cfRule>
  </conditionalFormatting>
  <conditionalFormatting sqref="D7:D39">
    <cfRule type="containsText" dxfId="36" priority="52" operator="containsText" text="Yes">
      <formula>NOT(ISERROR(SEARCH("Yes",D7)))</formula>
    </cfRule>
  </conditionalFormatting>
  <conditionalFormatting sqref="H7:H33 H36:H39">
    <cfRule type="containsText" dxfId="35" priority="51" operator="containsText" text="New Sign Required">
      <formula>NOT(ISERROR(SEARCH("New Sign Required",H7)))</formula>
    </cfRule>
  </conditionalFormatting>
  <conditionalFormatting sqref="G7:G33 G36:G39">
    <cfRule type="containsText" dxfId="34" priority="50" operator="containsText" text="Action Required">
      <formula>NOT(ISERROR(SEARCH("Action Required",G7)))</formula>
    </cfRule>
  </conditionalFormatting>
  <conditionalFormatting sqref="H7:H33 H36:H39">
    <cfRule type="containsText" dxfId="33" priority="49" operator="containsText" text="Action Required">
      <formula>NOT(ISERROR(SEARCH("Action Required",H7)))</formula>
    </cfRule>
  </conditionalFormatting>
  <conditionalFormatting sqref="D101:D200">
    <cfRule type="containsText" dxfId="32" priority="45" operator="containsText" text="Yes">
      <formula>NOT(ISERROR(SEARCH("Yes",D101)))</formula>
    </cfRule>
  </conditionalFormatting>
  <conditionalFormatting sqref="H101:H200">
    <cfRule type="containsText" dxfId="31" priority="44" operator="containsText" text="New Sign Required">
      <formula>NOT(ISERROR(SEARCH("New Sign Required",H101)))</formula>
    </cfRule>
  </conditionalFormatting>
  <conditionalFormatting sqref="G101:G200">
    <cfRule type="containsText" dxfId="30" priority="43" operator="containsText" text="Action Required">
      <formula>NOT(ISERROR(SEARCH("Action Required",G101)))</formula>
    </cfRule>
  </conditionalFormatting>
  <conditionalFormatting sqref="H101:H200">
    <cfRule type="containsText" dxfId="29" priority="42" operator="containsText" text="Action Required">
      <formula>NOT(ISERROR(SEARCH("Action Required",H101)))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32">
    <cfRule type="cellIs" dxfId="26" priority="18" operator="equal">
      <formula>0</formula>
    </cfRule>
  </conditionalFormatting>
  <conditionalFormatting sqref="M6:M32">
    <cfRule type="cellIs" dxfId="25" priority="17" operator="equal">
      <formula>0</formula>
    </cfRule>
  </conditionalFormatting>
  <conditionalFormatting sqref="J6:J32 M6:M32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3">
    <cfRule type="expression" dxfId="21" priority="13">
      <formula>$J6="Log Issues"</formula>
    </cfRule>
  </conditionalFormatting>
  <conditionalFormatting sqref="N6:N13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201:H405">
      <formula1>DoorSignage</formula1>
    </dataValidation>
    <dataValidation type="list" allowBlank="1" showInputMessage="1" showErrorMessage="1" sqref="D6:D75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O6:O13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7"/>
  <sheetViews>
    <sheetView zoomScale="90" zoomScaleNormal="90" workbookViewId="0">
      <selection activeCell="D17" sqref="D17"/>
    </sheetView>
  </sheetViews>
  <sheetFormatPr defaultColWidth="9.109375" defaultRowHeight="14.4" x14ac:dyDescent="0.3"/>
  <cols>
    <col min="1" max="1" width="22.44140625" style="61" bestFit="1" customWidth="1"/>
    <col min="2" max="2" width="37.6640625" style="61" customWidth="1"/>
    <col min="3" max="3" width="24" style="54" customWidth="1"/>
    <col min="4" max="4" width="14.33203125" style="54" bestFit="1" customWidth="1"/>
    <col min="5" max="5" width="13.6640625" style="54" customWidth="1"/>
    <col min="6" max="6" width="13.33203125" style="54" bestFit="1" customWidth="1"/>
    <col min="7" max="8" width="18.5546875" style="54" customWidth="1"/>
    <col min="9" max="10" width="26.88671875" style="55" customWidth="1"/>
    <col min="11" max="16384" width="9.109375" style="54"/>
  </cols>
  <sheetData>
    <row r="1" spans="1:10" ht="15" x14ac:dyDescent="0.25">
      <c r="A1" s="50" t="s">
        <v>7</v>
      </c>
      <c r="B1" s="51" t="str">
        <f>'KD Changes'!B1:C1</f>
        <v>0293</v>
      </c>
      <c r="C1" s="52"/>
      <c r="D1" s="17" t="s">
        <v>10</v>
      </c>
      <c r="E1" s="53">
        <f>'KD Changes'!G1</f>
        <v>42080</v>
      </c>
    </row>
    <row r="2" spans="1:10" ht="15" customHeight="1" x14ac:dyDescent="0.25">
      <c r="A2" s="56" t="s">
        <v>8</v>
      </c>
      <c r="B2" s="57" t="str">
        <f>VLOOKUP(B1,[1]BuildingList!A:B,2,FALSE)</f>
        <v>UK Chandler Hospital</v>
      </c>
      <c r="C2" s="58"/>
      <c r="D2" s="59" t="s">
        <v>12</v>
      </c>
      <c r="E2" s="60" t="str">
        <f>'KD Changes'!G2</f>
        <v>Adam Davidson</v>
      </c>
    </row>
    <row r="5" spans="1:10" s="31" customFormat="1" ht="24" customHeight="1" thickBot="1" x14ac:dyDescent="0.3">
      <c r="A5" s="28" t="s">
        <v>64</v>
      </c>
      <c r="B5" s="30" t="s">
        <v>65</v>
      </c>
      <c r="C5" s="30" t="s">
        <v>66</v>
      </c>
      <c r="D5" s="30" t="s">
        <v>67</v>
      </c>
      <c r="E5" s="30" t="s">
        <v>17</v>
      </c>
    </row>
    <row r="6" spans="1:10" ht="15" thickTop="1" x14ac:dyDescent="0.3">
      <c r="A6" s="1" t="s">
        <v>86</v>
      </c>
      <c r="B6" s="1" t="s">
        <v>87</v>
      </c>
      <c r="C6" s="54" t="s">
        <v>71</v>
      </c>
      <c r="D6" s="36">
        <v>1735</v>
      </c>
      <c r="G6" s="31"/>
      <c r="H6" s="31"/>
      <c r="I6" s="54"/>
      <c r="J6" s="54"/>
    </row>
    <row r="7" spans="1:10" x14ac:dyDescent="0.3">
      <c r="A7" s="1" t="s">
        <v>94</v>
      </c>
      <c r="B7" s="1" t="s">
        <v>95</v>
      </c>
      <c r="C7" s="54" t="s">
        <v>69</v>
      </c>
      <c r="D7" s="33">
        <v>426</v>
      </c>
      <c r="G7" s="31"/>
      <c r="H7" s="31"/>
      <c r="I7" s="54"/>
      <c r="J7" s="54"/>
    </row>
    <row r="8" spans="1:10" ht="100.8" x14ac:dyDescent="0.3">
      <c r="A8" s="1" t="s">
        <v>88</v>
      </c>
      <c r="B8" s="1" t="s">
        <v>89</v>
      </c>
      <c r="C8" s="54" t="s">
        <v>71</v>
      </c>
      <c r="D8" s="33">
        <v>258</v>
      </c>
      <c r="E8" s="11" t="s">
        <v>85</v>
      </c>
      <c r="F8" s="63"/>
      <c r="G8" s="31"/>
      <c r="H8" s="31"/>
    </row>
    <row r="9" spans="1:10" x14ac:dyDescent="0.3">
      <c r="A9" s="1" t="s">
        <v>90</v>
      </c>
      <c r="B9" s="1" t="s">
        <v>91</v>
      </c>
      <c r="C9" s="54" t="s">
        <v>71</v>
      </c>
      <c r="D9" s="33">
        <v>120</v>
      </c>
      <c r="F9" s="63"/>
      <c r="G9" s="31"/>
      <c r="H9" s="31"/>
    </row>
    <row r="10" spans="1:10" ht="100.8" x14ac:dyDescent="0.3">
      <c r="A10" s="1" t="s">
        <v>92</v>
      </c>
      <c r="B10" s="1" t="s">
        <v>93</v>
      </c>
      <c r="C10" s="54" t="s">
        <v>71</v>
      </c>
      <c r="D10" s="33">
        <v>103</v>
      </c>
      <c r="E10" s="11" t="s">
        <v>85</v>
      </c>
      <c r="F10" s="63"/>
      <c r="G10" s="31"/>
      <c r="H10" s="31"/>
    </row>
    <row r="11" spans="1:10" ht="15" x14ac:dyDescent="0.25">
      <c r="A11" s="1" t="s">
        <v>96</v>
      </c>
      <c r="B11" s="1" t="s">
        <v>97</v>
      </c>
      <c r="C11" s="54" t="s">
        <v>69</v>
      </c>
      <c r="D11" s="33">
        <v>120</v>
      </c>
      <c r="F11" s="63"/>
      <c r="G11" s="31"/>
      <c r="H11" s="31"/>
    </row>
    <row r="12" spans="1:10" ht="15" x14ac:dyDescent="0.25">
      <c r="A12" s="54"/>
      <c r="B12" s="55"/>
      <c r="F12" s="63"/>
      <c r="G12" s="31"/>
      <c r="H12" s="31"/>
    </row>
    <row r="13" spans="1:10" ht="15" x14ac:dyDescent="0.25">
      <c r="A13" s="54"/>
      <c r="B13" s="54"/>
      <c r="F13" s="63"/>
      <c r="G13" s="31"/>
      <c r="H13" s="31"/>
    </row>
    <row r="14" spans="1:10" ht="15" x14ac:dyDescent="0.25">
      <c r="A14" s="54"/>
      <c r="B14" s="55"/>
      <c r="F14" s="63"/>
      <c r="G14" s="31"/>
      <c r="H14" s="31"/>
    </row>
    <row r="15" spans="1:10" ht="15" x14ac:dyDescent="0.25">
      <c r="A15" s="54"/>
      <c r="B15" s="54"/>
      <c r="F15" s="63"/>
      <c r="G15" s="31"/>
      <c r="H15" s="31"/>
    </row>
    <row r="16" spans="1:10" ht="15" x14ac:dyDescent="0.25">
      <c r="A16" s="54"/>
      <c r="B16" s="54"/>
      <c r="F16" s="63"/>
      <c r="G16" s="31"/>
      <c r="H16" s="31"/>
    </row>
    <row r="17" spans="1:8" ht="15" x14ac:dyDescent="0.25">
      <c r="A17" s="54"/>
      <c r="B17" s="54"/>
      <c r="F17" s="63"/>
      <c r="G17" s="31"/>
      <c r="H17" s="31"/>
    </row>
    <row r="18" spans="1:8" ht="15" x14ac:dyDescent="0.25">
      <c r="A18" s="54"/>
      <c r="B18" s="54"/>
      <c r="F18" s="63"/>
      <c r="G18" s="31"/>
      <c r="H18" s="31"/>
    </row>
    <row r="19" spans="1:8" ht="15" x14ac:dyDescent="0.25">
      <c r="A19" s="54"/>
      <c r="B19" s="54"/>
      <c r="F19" s="64"/>
      <c r="G19" s="31"/>
      <c r="H19" s="31"/>
    </row>
    <row r="20" spans="1:8" ht="15" x14ac:dyDescent="0.25">
      <c r="A20" s="54"/>
      <c r="B20" s="54"/>
      <c r="F20" s="63"/>
      <c r="G20" s="31"/>
      <c r="H20" s="31"/>
    </row>
    <row r="21" spans="1:8" ht="15" x14ac:dyDescent="0.25">
      <c r="A21" s="54"/>
      <c r="B21" s="54"/>
      <c r="F21" s="63"/>
      <c r="G21" s="31"/>
      <c r="H21" s="31"/>
    </row>
    <row r="22" spans="1:8" ht="15" x14ac:dyDescent="0.25">
      <c r="A22" s="54"/>
      <c r="B22" s="54"/>
      <c r="F22" s="63"/>
      <c r="G22" s="31"/>
      <c r="H22" s="31"/>
    </row>
    <row r="23" spans="1:8" ht="15" x14ac:dyDescent="0.25">
      <c r="A23" s="54"/>
      <c r="B23" s="54"/>
      <c r="F23" s="63"/>
      <c r="G23" s="31"/>
      <c r="H23" s="31"/>
    </row>
    <row r="24" spans="1:8" ht="15" x14ac:dyDescent="0.25">
      <c r="A24" s="54"/>
      <c r="B24" s="54"/>
      <c r="F24" s="63"/>
      <c r="G24" s="31"/>
      <c r="H24" s="31"/>
    </row>
    <row r="25" spans="1:8" ht="15" x14ac:dyDescent="0.25">
      <c r="A25" s="54"/>
      <c r="B25" s="54"/>
      <c r="F25" s="63"/>
      <c r="G25" s="31"/>
      <c r="H25" s="31"/>
    </row>
    <row r="26" spans="1:8" ht="15" x14ac:dyDescent="0.25">
      <c r="A26" s="54"/>
      <c r="B26" s="54"/>
      <c r="F26" s="63"/>
      <c r="G26" s="31"/>
      <c r="H26" s="31"/>
    </row>
    <row r="27" spans="1:8" ht="15" x14ac:dyDescent="0.25">
      <c r="A27" s="54"/>
      <c r="B27" s="54"/>
      <c r="F27" s="63"/>
      <c r="G27" s="31"/>
      <c r="H27" s="31"/>
    </row>
    <row r="28" spans="1:8" ht="15" x14ac:dyDescent="0.25">
      <c r="A28" s="54"/>
      <c r="B28" s="54"/>
      <c r="F28" s="63"/>
      <c r="G28" s="31"/>
      <c r="H28" s="31"/>
    </row>
    <row r="29" spans="1:8" ht="15" x14ac:dyDescent="0.25">
      <c r="A29" s="62"/>
      <c r="E29" s="63"/>
      <c r="F29" s="63"/>
      <c r="G29" s="31"/>
      <c r="H29" s="31"/>
    </row>
    <row r="30" spans="1:8" ht="15" x14ac:dyDescent="0.25">
      <c r="A30" s="62"/>
      <c r="E30" s="63"/>
      <c r="F30" s="63"/>
      <c r="G30" s="31"/>
      <c r="H30" s="31"/>
    </row>
    <row r="31" spans="1:8" ht="15" x14ac:dyDescent="0.25">
      <c r="A31" s="62"/>
      <c r="E31" s="63"/>
      <c r="F31" s="63"/>
      <c r="G31" s="31"/>
      <c r="H31" s="31"/>
    </row>
    <row r="32" spans="1:8" ht="15" x14ac:dyDescent="0.25">
      <c r="A32" s="62"/>
      <c r="E32" s="63"/>
      <c r="F32" s="63"/>
      <c r="G32" s="31"/>
      <c r="H32" s="31"/>
    </row>
    <row r="33" spans="1:8" ht="15" x14ac:dyDescent="0.25">
      <c r="A33" s="62"/>
      <c r="E33" s="63"/>
      <c r="F33" s="63"/>
      <c r="G33" s="31"/>
      <c r="H33" s="31"/>
    </row>
    <row r="34" spans="1:8" ht="15" x14ac:dyDescent="0.25">
      <c r="A34" s="62"/>
      <c r="E34" s="63"/>
      <c r="F34" s="63"/>
      <c r="G34" s="31"/>
      <c r="H34" s="31"/>
    </row>
    <row r="35" spans="1:8" ht="15" x14ac:dyDescent="0.25">
      <c r="A35" s="62"/>
      <c r="E35" s="63"/>
      <c r="F35" s="63"/>
      <c r="G35" s="31"/>
      <c r="H35" s="31"/>
    </row>
    <row r="36" spans="1:8" ht="15" x14ac:dyDescent="0.25">
      <c r="A36" s="62"/>
      <c r="E36" s="63"/>
      <c r="F36" s="63"/>
      <c r="G36" s="31"/>
      <c r="H36" s="31"/>
    </row>
    <row r="37" spans="1:8" ht="15" x14ac:dyDescent="0.25">
      <c r="A37" s="62"/>
      <c r="E37" s="63"/>
      <c r="F37" s="63"/>
      <c r="G37" s="63"/>
    </row>
    <row r="38" spans="1:8" ht="15" x14ac:dyDescent="0.25">
      <c r="A38" s="62"/>
      <c r="E38" s="63"/>
      <c r="F38" s="63"/>
      <c r="G38" s="63"/>
    </row>
    <row r="39" spans="1:8" ht="15" x14ac:dyDescent="0.25">
      <c r="A39" s="65"/>
      <c r="E39" s="63"/>
      <c r="F39" s="66"/>
      <c r="G39" s="63"/>
    </row>
    <row r="40" spans="1:8" ht="15" x14ac:dyDescent="0.25">
      <c r="A40" s="65"/>
      <c r="E40" s="63"/>
      <c r="F40" s="66"/>
      <c r="G40" s="63"/>
    </row>
    <row r="41" spans="1:8" ht="15" x14ac:dyDescent="0.25">
      <c r="A41" s="65"/>
      <c r="E41" s="63"/>
      <c r="F41" s="67"/>
      <c r="G41" s="63"/>
    </row>
    <row r="42" spans="1:8" ht="15" x14ac:dyDescent="0.25">
      <c r="A42" s="62"/>
      <c r="E42" s="63"/>
      <c r="F42" s="66"/>
      <c r="G42" s="63"/>
    </row>
    <row r="43" spans="1:8" x14ac:dyDescent="0.3">
      <c r="A43" s="62"/>
      <c r="E43" s="63"/>
      <c r="F43" s="66"/>
      <c r="G43" s="63"/>
    </row>
    <row r="44" spans="1:8" x14ac:dyDescent="0.3">
      <c r="A44" s="68"/>
      <c r="E44" s="63"/>
      <c r="F44" s="63"/>
      <c r="G44" s="63"/>
    </row>
    <row r="45" spans="1:8" x14ac:dyDescent="0.3">
      <c r="A45" s="68"/>
      <c r="E45" s="63"/>
      <c r="F45" s="63"/>
      <c r="G45" s="63"/>
    </row>
    <row r="46" spans="1:8" x14ac:dyDescent="0.3">
      <c r="A46" s="68"/>
      <c r="E46" s="63"/>
      <c r="F46" s="63"/>
      <c r="G46" s="63"/>
    </row>
    <row r="47" spans="1:8" x14ac:dyDescent="0.3">
      <c r="A47" s="68"/>
      <c r="E47" s="63"/>
      <c r="F47" s="63"/>
      <c r="G47" s="63"/>
    </row>
    <row r="48" spans="1:8" x14ac:dyDescent="0.3">
      <c r="A48" s="68"/>
      <c r="C48" s="55"/>
      <c r="E48" s="63"/>
      <c r="F48" s="64"/>
      <c r="G48" s="63"/>
    </row>
    <row r="49" spans="1:7" x14ac:dyDescent="0.3">
      <c r="A49" s="68"/>
      <c r="C49" s="55"/>
      <c r="E49" s="63"/>
      <c r="F49" s="63"/>
      <c r="G49" s="63"/>
    </row>
    <row r="50" spans="1:7" x14ac:dyDescent="0.3">
      <c r="A50" s="68"/>
      <c r="C50" s="55"/>
      <c r="E50" s="63"/>
      <c r="F50" s="63"/>
      <c r="G50" s="63"/>
    </row>
    <row r="51" spans="1:7" x14ac:dyDescent="0.3">
      <c r="A51" s="62"/>
      <c r="C51" s="55"/>
      <c r="E51" s="63"/>
      <c r="F51" s="63"/>
      <c r="G51" s="63"/>
    </row>
    <row r="52" spans="1:7" x14ac:dyDescent="0.3">
      <c r="A52" s="62"/>
      <c r="C52" s="55"/>
    </row>
    <row r="53" spans="1:7" x14ac:dyDescent="0.3">
      <c r="C53" s="55"/>
    </row>
    <row r="54" spans="1:7" x14ac:dyDescent="0.3">
      <c r="C54" s="55"/>
    </row>
    <row r="55" spans="1:7" x14ac:dyDescent="0.3">
      <c r="C55" s="55"/>
    </row>
    <row r="56" spans="1:7" x14ac:dyDescent="0.3">
      <c r="C56" s="55"/>
    </row>
    <row r="57" spans="1:7" x14ac:dyDescent="0.3">
      <c r="C57" s="55"/>
    </row>
    <row r="58" spans="1:7" x14ac:dyDescent="0.3">
      <c r="C58" s="55"/>
    </row>
    <row r="59" spans="1:7" x14ac:dyDescent="0.3">
      <c r="C59" s="55"/>
    </row>
    <row r="60" spans="1:7" x14ac:dyDescent="0.3">
      <c r="C60" s="55"/>
    </row>
    <row r="61" spans="1:7" x14ac:dyDescent="0.3">
      <c r="C61" s="55"/>
    </row>
    <row r="62" spans="1:7" x14ac:dyDescent="0.3">
      <c r="C62" s="55"/>
    </row>
    <row r="63" spans="1:7" x14ac:dyDescent="0.3">
      <c r="C63" s="55"/>
    </row>
    <row r="64" spans="1:7" x14ac:dyDescent="0.3">
      <c r="C64" s="55"/>
    </row>
    <row r="65" spans="3:3" x14ac:dyDescent="0.3">
      <c r="C65" s="55"/>
    </row>
    <row r="66" spans="3:3" x14ac:dyDescent="0.3">
      <c r="C66" s="55"/>
    </row>
    <row r="67" spans="3:3" x14ac:dyDescent="0.3">
      <c r="C67" s="55"/>
    </row>
    <row r="68" spans="3:3" x14ac:dyDescent="0.3">
      <c r="C68" s="55"/>
    </row>
    <row r="69" spans="3:3" x14ac:dyDescent="0.3">
      <c r="C69" s="55"/>
    </row>
    <row r="70" spans="3:3" x14ac:dyDescent="0.3">
      <c r="C70" s="55"/>
    </row>
    <row r="71" spans="3:3" x14ac:dyDescent="0.3">
      <c r="C71" s="55"/>
    </row>
    <row r="72" spans="3:3" x14ac:dyDescent="0.3">
      <c r="C72" s="55"/>
    </row>
    <row r="73" spans="3:3" x14ac:dyDescent="0.3">
      <c r="C73" s="55"/>
    </row>
    <row r="74" spans="3:3" x14ac:dyDescent="0.3">
      <c r="C74" s="55"/>
    </row>
    <row r="75" spans="3:3" x14ac:dyDescent="0.3">
      <c r="C75" s="55"/>
    </row>
    <row r="76" spans="3:3" x14ac:dyDescent="0.3">
      <c r="C76" s="55"/>
    </row>
    <row r="77" spans="3:3" x14ac:dyDescent="0.3">
      <c r="C77" s="55"/>
    </row>
    <row r="78" spans="3:3" x14ac:dyDescent="0.3">
      <c r="C78" s="55"/>
    </row>
    <row r="79" spans="3:3" x14ac:dyDescent="0.3">
      <c r="C79" s="55"/>
    </row>
    <row r="80" spans="3:3" x14ac:dyDescent="0.3">
      <c r="C80" s="55"/>
    </row>
    <row r="197" spans="3:3" x14ac:dyDescent="0.3">
      <c r="C197" s="54" t="s">
        <v>30</v>
      </c>
    </row>
  </sheetData>
  <sheetProtection insertRows="0" deleteRows="0" selectLockedCells="1"/>
  <conditionalFormatting sqref="G37:G50">
    <cfRule type="containsText" dxfId="11" priority="16" operator="containsText" text="New Tag Required">
      <formula>NOT(ISERROR(SEARCH("New Tag Required",G37)))</formula>
    </cfRule>
  </conditionalFormatting>
  <conditionalFormatting sqref="D47:D96">
    <cfRule type="containsText" dxfId="10" priority="15" operator="containsText" text="Yes">
      <formula>NOT(ISERROR(SEARCH("Yes",D47)))</formula>
    </cfRule>
  </conditionalFormatting>
  <conditionalFormatting sqref="H37:H96 H197:H418">
    <cfRule type="containsText" dxfId="9" priority="14" operator="containsText" text="New Sign Required">
      <formula>NOT(ISERROR(SEARCH("New Sign Required",H37)))</formula>
    </cfRule>
  </conditionalFormatting>
  <conditionalFormatting sqref="G37:G96">
    <cfRule type="containsText" dxfId="8" priority="13" operator="containsText" text="Action Required">
      <formula>NOT(ISERROR(SEARCH("Action Required",G37)))</formula>
    </cfRule>
  </conditionalFormatting>
  <conditionalFormatting sqref="H37:H96">
    <cfRule type="containsText" dxfId="7" priority="12" operator="containsText" text="Action Required">
      <formula>NOT(ISERROR(SEARCH("Action Required",H37)))</formula>
    </cfRule>
  </conditionalFormatting>
  <conditionalFormatting sqref="D97:D196">
    <cfRule type="containsText" dxfId="6" priority="7" operator="containsText" text="Yes">
      <formula>NOT(ISERROR(SEARCH("Yes",D97)))</formula>
    </cfRule>
  </conditionalFormatting>
  <conditionalFormatting sqref="H97:H196">
    <cfRule type="containsText" dxfId="5" priority="6" operator="containsText" text="New Sign Required">
      <formula>NOT(ISERROR(SEARCH("New Sign Required",H97)))</formula>
    </cfRule>
  </conditionalFormatting>
  <conditionalFormatting sqref="G97:G196">
    <cfRule type="containsText" dxfId="4" priority="5" operator="containsText" text="Action Required">
      <formula>NOT(ISERROR(SEARCH("Action Required",G97)))</formula>
    </cfRule>
  </conditionalFormatting>
  <conditionalFormatting sqref="H97:H196">
    <cfRule type="containsText" dxfId="3" priority="4" operator="containsText" text="Action Required">
      <formula>NOT(ISERROR(SEARCH("Action Required",H97)))</formula>
    </cfRule>
  </conditionalFormatting>
  <conditionalFormatting sqref="H1:H4 H37:H1048576 G5:G36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7:G1048576 G3:G4 E1:E2 F5:F7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7:D71">
      <formula1>YesNo</formula1>
    </dataValidation>
    <dataValidation type="list" allowBlank="1" showInputMessage="1" showErrorMessage="1" sqref="H197:H401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C48:C196</xm:sqref>
        </x14:dataValidation>
        <x14:dataValidation type="list" allowBlank="1" showInputMessage="1" showErrorMessage="1">
          <x14:formula1>
            <xm:f>[1]Lookup!#REF!</xm:f>
          </x14:formula1>
          <xm:sqref>G37:H196</xm:sqref>
        </x14:dataValidation>
        <x14:dataValidation type="list" allowBlank="1" showInputMessage="1" showErrorMessage="1">
          <x14:formula1>
            <xm:f>Lookup!$G$1:$G$5</xm:f>
          </x14:formula1>
          <xm:sqref>C6:C31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49" t="s">
        <v>50</v>
      </c>
    </row>
    <row r="10" spans="1:7" s="1" customFormat="1" x14ac:dyDescent="0.25">
      <c r="E10" s="49" t="s">
        <v>33</v>
      </c>
    </row>
    <row r="11" spans="1:7" x14ac:dyDescent="0.25">
      <c r="E11" s="49" t="s">
        <v>20</v>
      </c>
    </row>
    <row r="12" spans="1:7" x14ac:dyDescent="0.25">
      <c r="E12" s="49" t="s">
        <v>24</v>
      </c>
    </row>
    <row r="13" spans="1:7" x14ac:dyDescent="0.25">
      <c r="E13" s="49" t="s">
        <v>53</v>
      </c>
    </row>
    <row r="14" spans="1:7" x14ac:dyDescent="0.25">
      <c r="E14" s="49" t="s">
        <v>51</v>
      </c>
    </row>
    <row r="15" spans="1:7" x14ac:dyDescent="0.25">
      <c r="E15" s="49" t="s">
        <v>22</v>
      </c>
    </row>
    <row r="16" spans="1:7" x14ac:dyDescent="0.25">
      <c r="E16" s="49" t="s">
        <v>26</v>
      </c>
    </row>
    <row r="17" spans="1:7" x14ac:dyDescent="0.25">
      <c r="E17" s="49" t="s">
        <v>23</v>
      </c>
    </row>
    <row r="18" spans="1:7" x14ac:dyDescent="0.25">
      <c r="E18" s="49" t="s">
        <v>25</v>
      </c>
    </row>
    <row r="19" spans="1:7" x14ac:dyDescent="0.25">
      <c r="E19" s="7"/>
    </row>
    <row r="20" spans="1:7" x14ac:dyDescent="0.25">
      <c r="A20" s="48"/>
      <c r="B20" s="48"/>
      <c r="C20" s="48"/>
      <c r="D20" s="48"/>
      <c r="F20" s="48"/>
      <c r="G20" s="48"/>
    </row>
    <row r="21" spans="1:7" x14ac:dyDescent="0.25">
      <c r="A21" s="48"/>
      <c r="B21" s="48"/>
      <c r="C21" s="48"/>
      <c r="D21" s="48"/>
      <c r="F21" s="48"/>
      <c r="G21" s="48"/>
    </row>
    <row r="22" spans="1:7" x14ac:dyDescent="0.25">
      <c r="A22" s="48"/>
      <c r="B22" s="48"/>
      <c r="C22" s="48"/>
      <c r="D22" s="48"/>
      <c r="F22" s="48"/>
      <c r="G22" s="48"/>
    </row>
    <row r="23" spans="1:7" x14ac:dyDescent="0.25">
      <c r="A23" s="48"/>
      <c r="B23" s="48"/>
      <c r="C23" s="48"/>
      <c r="D23" s="48"/>
      <c r="F23" s="48"/>
      <c r="G23" s="48"/>
    </row>
    <row r="24" spans="1:7" x14ac:dyDescent="0.25">
      <c r="A24" s="48"/>
      <c r="B24" s="48"/>
      <c r="C24" s="48"/>
      <c r="D24" s="48"/>
      <c r="F24" s="48"/>
      <c r="G24" s="48"/>
    </row>
    <row r="25" spans="1:7" x14ac:dyDescent="0.25">
      <c r="A25" s="48"/>
      <c r="B25" s="48"/>
      <c r="C25" s="48"/>
      <c r="D25" s="48"/>
      <c r="F25" s="48"/>
      <c r="G25" s="48"/>
    </row>
    <row r="26" spans="1:7" x14ac:dyDescent="0.25">
      <c r="A26" s="48"/>
      <c r="B26" s="48"/>
      <c r="C26" s="48"/>
      <c r="D26" s="48"/>
      <c r="F26" s="48"/>
      <c r="G26" s="48"/>
    </row>
    <row r="27" spans="1:7" x14ac:dyDescent="0.25">
      <c r="A27" s="48"/>
      <c r="B27" s="48"/>
      <c r="C27" s="48"/>
      <c r="D27" s="48"/>
      <c r="F27" s="48"/>
      <c r="G27" s="48"/>
    </row>
    <row r="28" spans="1:7" x14ac:dyDescent="0.25">
      <c r="A28" s="48"/>
      <c r="B28" s="48"/>
      <c r="C28" s="48"/>
      <c r="D28" s="48"/>
      <c r="F28" s="48"/>
      <c r="G28" s="48"/>
    </row>
    <row r="29" spans="1:7" x14ac:dyDescent="0.25">
      <c r="A29" s="48"/>
      <c r="B29" s="48"/>
      <c r="C29" s="48"/>
      <c r="D29" s="48"/>
      <c r="F29" s="48"/>
      <c r="G29" s="48"/>
    </row>
    <row r="30" spans="1:7" x14ac:dyDescent="0.25">
      <c r="A30" s="48"/>
      <c r="B30" s="48"/>
      <c r="C30" s="48"/>
      <c r="D30" s="48"/>
      <c r="F30" s="48"/>
      <c r="G30" s="48"/>
    </row>
    <row r="31" spans="1:7" x14ac:dyDescent="0.25">
      <c r="A31" s="48"/>
      <c r="B31" s="48"/>
      <c r="C31" s="48"/>
      <c r="D31" s="48"/>
      <c r="F31" s="48"/>
      <c r="G31" s="48"/>
    </row>
    <row r="32" spans="1:7" x14ac:dyDescent="0.25">
      <c r="A32" s="48"/>
      <c r="B32" s="48"/>
      <c r="C32" s="48"/>
      <c r="D32" s="48"/>
      <c r="F32" s="48"/>
      <c r="G32" s="48"/>
    </row>
    <row r="33" spans="1:7" x14ac:dyDescent="0.25">
      <c r="A33" s="48"/>
      <c r="B33" s="48"/>
      <c r="C33" s="48"/>
      <c r="D33" s="48"/>
      <c r="F33" s="48"/>
      <c r="G33" s="48"/>
    </row>
    <row r="34" spans="1:7" x14ac:dyDescent="0.25">
      <c r="A34" s="48"/>
      <c r="B34" s="48"/>
      <c r="C34" s="48"/>
      <c r="D34" s="48"/>
      <c r="F34" s="48"/>
      <c r="G34" s="48"/>
    </row>
    <row r="35" spans="1:7" x14ac:dyDescent="0.25">
      <c r="A35" s="48"/>
      <c r="B35" s="48"/>
      <c r="C35" s="48"/>
      <c r="D35" s="48"/>
      <c r="F35" s="48"/>
      <c r="G35" s="48"/>
    </row>
    <row r="36" spans="1:7" x14ac:dyDescent="0.25">
      <c r="A36" s="48"/>
      <c r="B36" s="48"/>
      <c r="C36" s="48"/>
      <c r="D36" s="48"/>
      <c r="F36" s="48"/>
      <c r="G36" s="48"/>
    </row>
    <row r="37" spans="1:7" x14ac:dyDescent="0.25">
      <c r="A37" s="48"/>
      <c r="B37" s="48"/>
      <c r="C37" s="48"/>
      <c r="D37" s="48"/>
      <c r="F37" s="48"/>
      <c r="G37" s="48"/>
    </row>
    <row r="38" spans="1:7" x14ac:dyDescent="0.25">
      <c r="A38" s="48"/>
      <c r="B38" s="48"/>
      <c r="C38" s="48"/>
      <c r="D38" s="48"/>
      <c r="F38" s="48"/>
      <c r="G38" s="48"/>
    </row>
    <row r="39" spans="1:7" x14ac:dyDescent="0.25">
      <c r="A39" s="48"/>
      <c r="B39" s="48"/>
      <c r="C39" s="48"/>
      <c r="D39" s="48"/>
      <c r="F39" s="48"/>
      <c r="G39" s="4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ht="15" x14ac:dyDescent="0.25">
      <c r="A23" s="2" t="str">
        <f>([3]UKBuilding_List!A23)</f>
        <v>0029</v>
      </c>
      <c r="B23" s="3" t="str">
        <f>([3]UKBuilding_List!C23)</f>
        <v>Alumni Gym</v>
      </c>
    </row>
    <row r="24" spans="1:2" ht="15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ht="15" x14ac:dyDescent="0.25">
      <c r="A25" s="2" t="str">
        <f>([3]UKBuilding_List!A25)</f>
        <v>0031</v>
      </c>
      <c r="B25" s="3" t="str">
        <f>([3]UKBuilding_List!C25)</f>
        <v>Frazee Hall</v>
      </c>
    </row>
    <row r="26" spans="1:2" ht="15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ht="15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ht="15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ht="15" x14ac:dyDescent="0.25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ht="15" x14ac:dyDescent="0.25">
      <c r="A183" s="2" t="str">
        <f>([3]UKBuilding_List!A183)</f>
        <v>0222</v>
      </c>
      <c r="B183" s="3" t="str">
        <f>([3]UKBuilding_List!C183)</f>
        <v>Commonwealth Stadium</v>
      </c>
    </row>
    <row r="184" spans="1:2" ht="15" x14ac:dyDescent="0.25">
      <c r="A184" s="2" t="str">
        <f>([3]UKBuilding_List!A184)</f>
        <v>0223</v>
      </c>
      <c r="B184" s="3" t="str">
        <f>([3]UKBuilding_List!C184)</f>
        <v>Warren Wright Medical Plaza</v>
      </c>
    </row>
    <row r="185" spans="1:2" ht="15" x14ac:dyDescent="0.25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ht="15" x14ac:dyDescent="0.25">
      <c r="A186" s="2" t="str">
        <f>([3]UKBuilding_List!A186)</f>
        <v>0225</v>
      </c>
      <c r="B186" s="3" t="str">
        <f>([3]UKBuilding_List!C186)</f>
        <v>T H Morgan Biological Sciences</v>
      </c>
    </row>
    <row r="187" spans="1:2" ht="15" x14ac:dyDescent="0.25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ht="15" x14ac:dyDescent="0.25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ht="15" x14ac:dyDescent="0.25">
      <c r="A189" s="2" t="str">
        <f>([3]UKBuilding_List!A189)</f>
        <v>0230</v>
      </c>
      <c r="B189" s="3" t="str">
        <f>([3]UKBuilding_List!C189)</f>
        <v>Sanders-Brown Center on Aging</v>
      </c>
    </row>
    <row r="190" spans="1:2" ht="15" x14ac:dyDescent="0.25">
      <c r="A190" s="2" t="str">
        <f>([3]UKBuilding_List!A190)</f>
        <v>0231</v>
      </c>
      <c r="B190" s="3" t="str">
        <f>([3]UKBuilding_List!C190)</f>
        <v>Farm Maintenance Storage Shed</v>
      </c>
    </row>
    <row r="191" spans="1:2" ht="15" x14ac:dyDescent="0.25">
      <c r="A191" s="2" t="str">
        <f>([3]UKBuilding_List!A191)</f>
        <v>0232</v>
      </c>
      <c r="B191" s="3" t="str">
        <f>([3]UKBuilding_List!C191)</f>
        <v>College of Nursing</v>
      </c>
    </row>
    <row r="192" spans="1:2" ht="15" x14ac:dyDescent="0.25">
      <c r="A192" s="2" t="str">
        <f>([3]UKBuilding_List!A192)</f>
        <v>0235</v>
      </c>
      <c r="B192" s="3" t="str">
        <f>([3]UKBuilding_List!C192)</f>
        <v>John W Oswald Building</v>
      </c>
    </row>
    <row r="193" spans="1:2" ht="15" x14ac:dyDescent="0.25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ht="15" x14ac:dyDescent="0.25">
      <c r="A194" s="2" t="str">
        <f>([3]UKBuilding_List!A194)</f>
        <v>0241</v>
      </c>
      <c r="B194" s="3" t="str">
        <f>([3]UKBuilding_List!C194)</f>
        <v>Singletary Center for the Arts</v>
      </c>
    </row>
    <row r="195" spans="1:2" ht="15" x14ac:dyDescent="0.25">
      <c r="A195" s="2" t="str">
        <f>([3]UKBuilding_List!A195)</f>
        <v>0243</v>
      </c>
      <c r="B195" s="3" t="str">
        <f>([3]UKBuilding_List!C195)</f>
        <v>Greg Page Apartments 1</v>
      </c>
    </row>
    <row r="196" spans="1:2" ht="15" x14ac:dyDescent="0.25">
      <c r="A196" s="2" t="str">
        <f>([3]UKBuilding_List!A196)</f>
        <v>0244</v>
      </c>
      <c r="B196" s="3" t="str">
        <f>([3]UKBuilding_List!C196)</f>
        <v>Greg Page Apartments 2</v>
      </c>
    </row>
    <row r="197" spans="1:2" ht="15" x14ac:dyDescent="0.25">
      <c r="A197" s="2" t="str">
        <f>([3]UKBuilding_List!A197)</f>
        <v>0245</v>
      </c>
      <c r="B197" s="3" t="str">
        <f>([3]UKBuilding_List!C197)</f>
        <v>Greg Page Apartments 3</v>
      </c>
    </row>
    <row r="198" spans="1:2" ht="15" x14ac:dyDescent="0.25">
      <c r="A198" s="2" t="str">
        <f>([3]UKBuilding_List!A198)</f>
        <v>0246</v>
      </c>
      <c r="B198" s="3" t="str">
        <f>([3]UKBuilding_List!C198)</f>
        <v>Greg Page Apartments 4</v>
      </c>
    </row>
    <row r="199" spans="1:2" ht="15" x14ac:dyDescent="0.25">
      <c r="A199" s="2" t="str">
        <f>([3]UKBuilding_List!A199)</f>
        <v>0247</v>
      </c>
      <c r="B199" s="3" t="str">
        <f>([3]UKBuilding_List!C199)</f>
        <v>Greg Page Apartments 5</v>
      </c>
    </row>
    <row r="200" spans="1:2" ht="15" x14ac:dyDescent="0.25">
      <c r="A200" s="2" t="str">
        <f>([3]UKBuilding_List!A200)</f>
        <v>0248</v>
      </c>
      <c r="B200" s="3" t="str">
        <f>([3]UKBuilding_List!C200)</f>
        <v>Greg Page Apartments 6</v>
      </c>
    </row>
    <row r="201" spans="1:2" ht="15" x14ac:dyDescent="0.25">
      <c r="A201" s="2" t="str">
        <f>([3]UKBuilding_List!A201)</f>
        <v>0249</v>
      </c>
      <c r="B201" s="3" t="str">
        <f>([3]UKBuilding_List!C201)</f>
        <v>Greg Page Apartments 7</v>
      </c>
    </row>
    <row r="202" spans="1:2" ht="15" x14ac:dyDescent="0.25">
      <c r="A202" s="2" t="str">
        <f>([3]UKBuilding_List!A202)</f>
        <v>0250</v>
      </c>
      <c r="B202" s="3" t="str">
        <f>([3]UKBuilding_List!C202)</f>
        <v>Greg Page Apartments 8</v>
      </c>
    </row>
    <row r="203" spans="1:2" ht="15" x14ac:dyDescent="0.25">
      <c r="A203" s="2" t="str">
        <f>([3]UKBuilding_List!A203)</f>
        <v>0252</v>
      </c>
      <c r="B203" s="3" t="str">
        <f>([3]UKBuilding_List!C203)</f>
        <v>Greg Page Apartments 10</v>
      </c>
    </row>
    <row r="204" spans="1:2" ht="15" x14ac:dyDescent="0.25">
      <c r="A204" s="2" t="str">
        <f>([3]UKBuilding_List!A204)</f>
        <v>0253</v>
      </c>
      <c r="B204" s="3" t="str">
        <f>([3]UKBuilding_List!C204)</f>
        <v>Greg Page Apartments 11</v>
      </c>
    </row>
    <row r="205" spans="1:2" ht="15" x14ac:dyDescent="0.25">
      <c r="A205" s="2" t="str">
        <f>([3]UKBuilding_List!A205)</f>
        <v>0254</v>
      </c>
      <c r="B205" s="3" t="str">
        <f>([3]UKBuilding_List!C205)</f>
        <v>Greg Page Apartments 12</v>
      </c>
    </row>
    <row r="206" spans="1:2" ht="15" x14ac:dyDescent="0.25">
      <c r="A206" s="2" t="str">
        <f>([3]UKBuilding_List!A206)</f>
        <v>0255</v>
      </c>
      <c r="B206" s="3" t="str">
        <f>([3]UKBuilding_List!C206)</f>
        <v>Greg Page Apartments 13</v>
      </c>
    </row>
    <row r="207" spans="1:2" ht="15" x14ac:dyDescent="0.25">
      <c r="A207" s="2" t="str">
        <f>([3]UKBuilding_List!A207)</f>
        <v>0256</v>
      </c>
      <c r="B207" s="3" t="str">
        <f>([3]UKBuilding_List!C207)</f>
        <v>Greg Page Apartments 14</v>
      </c>
    </row>
    <row r="208" spans="1:2" ht="15" x14ac:dyDescent="0.25">
      <c r="A208" s="2" t="str">
        <f>([3]UKBuilding_List!A208)</f>
        <v>0257</v>
      </c>
      <c r="B208" s="3" t="str">
        <f>([3]UKBuilding_List!C208)</f>
        <v>Greg Page Apartments 15</v>
      </c>
    </row>
    <row r="209" spans="1:2" ht="15" x14ac:dyDescent="0.25">
      <c r="A209" s="2" t="str">
        <f>([3]UKBuilding_List!A209)</f>
        <v>0258</v>
      </c>
      <c r="B209" s="3" t="str">
        <f>([3]UKBuilding_List!C209)</f>
        <v>Greg Page Apartments 16</v>
      </c>
    </row>
    <row r="210" spans="1:2" ht="15" x14ac:dyDescent="0.25">
      <c r="A210" s="2" t="str">
        <f>([3]UKBuilding_List!A210)</f>
        <v>0259</v>
      </c>
      <c r="B210" s="3" t="str">
        <f>([3]UKBuilding_List!C210)</f>
        <v>Greg Page Apartments 17</v>
      </c>
    </row>
    <row r="211" spans="1:2" ht="15" x14ac:dyDescent="0.25">
      <c r="A211" s="2" t="str">
        <f>([3]UKBuilding_List!A211)</f>
        <v>0260</v>
      </c>
      <c r="B211" s="3" t="str">
        <f>([3]UKBuilding_List!C211)</f>
        <v>Greg Page Apartments 18</v>
      </c>
    </row>
    <row r="212" spans="1:2" ht="15" x14ac:dyDescent="0.25">
      <c r="A212" s="2" t="str">
        <f>([3]UKBuilding_List!A212)</f>
        <v>0261</v>
      </c>
      <c r="B212" s="3" t="str">
        <f>([3]UKBuilding_List!C212)</f>
        <v>Greg Page Apartments 19</v>
      </c>
    </row>
    <row r="213" spans="1:2" ht="15" x14ac:dyDescent="0.25">
      <c r="A213" s="2" t="str">
        <f>([3]UKBuilding_List!A213)</f>
        <v>0262</v>
      </c>
      <c r="B213" s="3" t="str">
        <f>([3]UKBuilding_List!C213)</f>
        <v>Greg Page Apartments 20</v>
      </c>
    </row>
    <row r="214" spans="1:2" ht="15" x14ac:dyDescent="0.25">
      <c r="A214" s="2" t="str">
        <f>([3]UKBuilding_List!A214)</f>
        <v>0263</v>
      </c>
      <c r="B214" s="3" t="str">
        <f>([3]UKBuilding_List!C214)</f>
        <v>Greg Page Apartments 21</v>
      </c>
    </row>
    <row r="215" spans="1:2" ht="15" x14ac:dyDescent="0.25">
      <c r="A215" s="2" t="str">
        <f>([3]UKBuilding_List!A215)</f>
        <v>0264</v>
      </c>
      <c r="B215" s="3" t="str">
        <f>([3]UKBuilding_List!C215)</f>
        <v>Greg Page Apartments 22</v>
      </c>
    </row>
    <row r="216" spans="1:2" ht="15" x14ac:dyDescent="0.25">
      <c r="A216" s="2" t="str">
        <f>([3]UKBuilding_List!A216)</f>
        <v>0265</v>
      </c>
      <c r="B216" s="3" t="str">
        <f>([3]UKBuilding_List!C216)</f>
        <v>Greg Page Apartments 23</v>
      </c>
    </row>
    <row r="217" spans="1:2" ht="15" x14ac:dyDescent="0.25">
      <c r="A217" s="2" t="str">
        <f>([3]UKBuilding_List!A217)</f>
        <v>0266</v>
      </c>
      <c r="B217" s="3" t="str">
        <f>([3]UKBuilding_List!C217)</f>
        <v>Greg Page Apartments 24</v>
      </c>
    </row>
    <row r="218" spans="1:2" ht="15" x14ac:dyDescent="0.25">
      <c r="A218" s="2" t="str">
        <f>([3]UKBuilding_List!A218)</f>
        <v>0267</v>
      </c>
      <c r="B218" s="3" t="str">
        <f>([3]UKBuilding_List!C218)</f>
        <v>Greg Page Apartments 25</v>
      </c>
    </row>
    <row r="219" spans="1:2" ht="15" x14ac:dyDescent="0.25">
      <c r="A219" s="2" t="str">
        <f>([3]UKBuilding_List!A219)</f>
        <v>0268</v>
      </c>
      <c r="B219" s="3" t="str">
        <f>([3]UKBuilding_List!C219)</f>
        <v>Greg Page Food Storage Laundry</v>
      </c>
    </row>
    <row r="220" spans="1:2" ht="15" x14ac:dyDescent="0.25">
      <c r="A220" s="2" t="str">
        <f>([3]UKBuilding_List!A220)</f>
        <v>0269</v>
      </c>
      <c r="B220" s="3" t="str">
        <f>([3]UKBuilding_List!C220)</f>
        <v>Communications Building</v>
      </c>
    </row>
    <row r="221" spans="1:2" ht="15" x14ac:dyDescent="0.25">
      <c r="A221" s="2" t="str">
        <f>([3]UKBuilding_List!A221)</f>
        <v>0272</v>
      </c>
      <c r="B221" s="3" t="str">
        <f>([3]UKBuilding_List!C221)</f>
        <v>Information Building</v>
      </c>
    </row>
    <row r="222" spans="1:2" ht="15" x14ac:dyDescent="0.25">
      <c r="A222" s="2" t="str">
        <f>([3]UKBuilding_List!A222)</f>
        <v>0274</v>
      </c>
      <c r="B222" s="3" t="str">
        <f>([3]UKBuilding_List!C222)</f>
        <v>Moloney Building</v>
      </c>
    </row>
    <row r="223" spans="1:2" ht="15" x14ac:dyDescent="0.25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ht="15" x14ac:dyDescent="0.25">
      <c r="A224" s="2" t="str">
        <f>([3]UKBuilding_List!A224)</f>
        <v>0276</v>
      </c>
      <c r="B224" s="3" t="str">
        <f>([3]UKBuilding_List!C224)</f>
        <v>Charles E. Barnhart Building</v>
      </c>
    </row>
    <row r="225" spans="1:2" ht="15" x14ac:dyDescent="0.25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ht="15" x14ac:dyDescent="0.25">
      <c r="A226" s="2" t="str">
        <f>([3]UKBuilding_List!A226)</f>
        <v>0278</v>
      </c>
      <c r="B226" s="3" t="str">
        <f>([3]UKBuilding_List!C226)</f>
        <v>PPD Storage Building</v>
      </c>
    </row>
    <row r="227" spans="1:2" ht="15" x14ac:dyDescent="0.25">
      <c r="A227" s="2" t="str">
        <f>([3]UKBuilding_List!A227)</f>
        <v>0279</v>
      </c>
      <c r="B227" s="3" t="str">
        <f>([3]UKBuilding_List!C227)</f>
        <v>BIRP Building</v>
      </c>
    </row>
    <row r="228" spans="1:2" ht="15" x14ac:dyDescent="0.25">
      <c r="A228" s="2" t="str">
        <f>([3]UKBuilding_List!A228)</f>
        <v>0280</v>
      </c>
      <c r="B228" s="3" t="str">
        <f>([3]UKBuilding_List!C228)</f>
        <v>The Football Training Facility</v>
      </c>
    </row>
    <row r="229" spans="1:2" ht="15" x14ac:dyDescent="0.25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ht="15" x14ac:dyDescent="0.25">
      <c r="A230" s="2" t="str">
        <f>([3]UKBuilding_List!A230)</f>
        <v>0282</v>
      </c>
      <c r="B230" s="3" t="str">
        <f>([3]UKBuilding_List!C230)</f>
        <v>Gas Storage Building</v>
      </c>
    </row>
    <row r="231" spans="1:2" ht="15" x14ac:dyDescent="0.25">
      <c r="A231" s="2" t="str">
        <f>([3]UKBuilding_List!A231)</f>
        <v>0283</v>
      </c>
      <c r="B231" s="3" t="str">
        <f>([3]UKBuilding_List!C231)</f>
        <v>Hagan Baseball Stadium</v>
      </c>
    </row>
    <row r="232" spans="1:2" ht="15" x14ac:dyDescent="0.25">
      <c r="A232" s="2" t="str">
        <f>([3]UKBuilding_List!A232)</f>
        <v>0284</v>
      </c>
      <c r="B232" s="3" t="str">
        <f>([3]UKBuilding_List!C232)</f>
        <v>Kentucky Clinic</v>
      </c>
    </row>
    <row r="233" spans="1:2" ht="15" x14ac:dyDescent="0.25">
      <c r="A233" s="2" t="str">
        <f>([3]UKBuilding_List!A233)</f>
        <v>0285</v>
      </c>
      <c r="B233" s="3" t="str">
        <f>([3]UKBuilding_List!C233)</f>
        <v>Nutter Field House</v>
      </c>
    </row>
    <row r="234" spans="1:2" ht="15" x14ac:dyDescent="0.25">
      <c r="A234" s="2" t="str">
        <f>([3]UKBuilding_List!A234)</f>
        <v>0286</v>
      </c>
      <c r="B234" s="3" t="str">
        <f>([3]UKBuilding_List!C234)</f>
        <v>ASTeCC</v>
      </c>
    </row>
    <row r="235" spans="1:2" ht="15" x14ac:dyDescent="0.25">
      <c r="A235" s="2" t="str">
        <f>([3]UKBuilding_List!A235)</f>
        <v>0287</v>
      </c>
      <c r="B235" s="3" t="str">
        <f>([3]UKBuilding_List!C235)</f>
        <v>Electric HVAC Building</v>
      </c>
    </row>
    <row r="236" spans="1:2" ht="15" x14ac:dyDescent="0.25">
      <c r="A236" s="2" t="str">
        <f>([3]UKBuilding_List!A236)</f>
        <v>0288</v>
      </c>
      <c r="B236" s="3" t="str">
        <f>([3]UKBuilding_List!C236)</f>
        <v>PPD Greenhouse</v>
      </c>
    </row>
    <row r="237" spans="1:2" ht="15" x14ac:dyDescent="0.25">
      <c r="A237" s="2" t="str">
        <f>([3]UKBuilding_List!A237)</f>
        <v>0289</v>
      </c>
      <c r="B237" s="3" t="str">
        <f>([3]UKBuilding_List!C237)</f>
        <v>Hazardous Waste Storage</v>
      </c>
    </row>
    <row r="238" spans="1:2" ht="15" x14ac:dyDescent="0.25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ht="15" x14ac:dyDescent="0.25">
      <c r="A239" s="2" t="str">
        <f>([3]UKBuilding_List!A239)</f>
        <v>0294</v>
      </c>
      <c r="B239" s="3" t="str">
        <f>([3]UKBuilding_List!C239)</f>
        <v>Gill Heart Institute</v>
      </c>
    </row>
    <row r="240" spans="1:2" ht="15" x14ac:dyDescent="0.25">
      <c r="A240" s="2" t="str">
        <f>([3]UKBuilding_List!A240)</f>
        <v>0297</v>
      </c>
      <c r="B240" s="3" t="str">
        <f>([3]UKBuilding_List!C240)</f>
        <v>Dental Science Building</v>
      </c>
    </row>
    <row r="241" spans="1:2" ht="15" x14ac:dyDescent="0.25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ht="15" x14ac:dyDescent="0.25">
      <c r="A242" s="2" t="str">
        <f>([3]UKBuilding_List!A242)</f>
        <v>0300</v>
      </c>
      <c r="B242" s="3" t="str">
        <f>([3]UKBuilding_List!C242)</f>
        <v>Arboretum Tool Shed</v>
      </c>
    </row>
    <row r="243" spans="1:2" ht="15" x14ac:dyDescent="0.25">
      <c r="A243" s="2" t="str">
        <f>([3]UKBuilding_List!A243)</f>
        <v>0301</v>
      </c>
      <c r="B243" s="3" t="str">
        <f>([3]UKBuilding_List!C243)</f>
        <v>154 Bonnie Brae</v>
      </c>
    </row>
    <row r="244" spans="1:2" ht="15" x14ac:dyDescent="0.25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ht="15" x14ac:dyDescent="0.25">
      <c r="A245" s="2" t="str">
        <f>([3]UKBuilding_List!A245)</f>
        <v>0303</v>
      </c>
      <c r="B245" s="3" t="str">
        <f>([3]UKBuilding_List!C245)</f>
        <v>Arboretum Restrooms</v>
      </c>
    </row>
    <row r="246" spans="1:2" ht="15" x14ac:dyDescent="0.25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ht="15" x14ac:dyDescent="0.25">
      <c r="A247" s="2" t="str">
        <f>([3]UKBuilding_List!A247)</f>
        <v>0312</v>
      </c>
      <c r="B247" s="3" t="str">
        <f>([3]UKBuilding_List!C247)</f>
        <v>Plant Sciences</v>
      </c>
    </row>
    <row r="248" spans="1:2" ht="15" x14ac:dyDescent="0.25">
      <c r="A248" s="2" t="str">
        <f>([3]UKBuilding_List!A248)</f>
        <v>0313</v>
      </c>
      <c r="B248" s="3" t="str">
        <f>([3]UKBuilding_List!C248)</f>
        <v>455 Woodland Ave</v>
      </c>
    </row>
    <row r="249" spans="1:2" ht="15" x14ac:dyDescent="0.25">
      <c r="A249" s="2" t="str">
        <f>([3]UKBuilding_List!A249)</f>
        <v>0314</v>
      </c>
      <c r="B249" s="3" t="str">
        <f>([3]UKBuilding_List!C249)</f>
        <v>252 East Maxwell St</v>
      </c>
    </row>
    <row r="250" spans="1:2" ht="15" x14ac:dyDescent="0.25">
      <c r="A250" s="2" t="str">
        <f>([3]UKBuilding_List!A250)</f>
        <v>0315</v>
      </c>
      <c r="B250" s="3" t="str">
        <f>([3]UKBuilding_List!C250)</f>
        <v>206 East Maxwell St</v>
      </c>
    </row>
    <row r="251" spans="1:2" ht="15" x14ac:dyDescent="0.25">
      <c r="A251" s="2" t="str">
        <f>([3]UKBuilding_List!A251)</f>
        <v>0317</v>
      </c>
      <c r="B251" s="3" t="str">
        <f>([3]UKBuilding_List!C251)</f>
        <v>408 Pennsylvania Ct</v>
      </c>
    </row>
    <row r="252" spans="1:2" ht="15" x14ac:dyDescent="0.25">
      <c r="A252" s="2" t="str">
        <f>([3]UKBuilding_List!A252)</f>
        <v>0324</v>
      </c>
      <c r="B252" s="3" t="str">
        <f>([3]UKBuilding_List!C252)</f>
        <v>315 Scott St</v>
      </c>
    </row>
    <row r="253" spans="1:2" ht="15" x14ac:dyDescent="0.25">
      <c r="A253" s="2" t="str">
        <f>([3]UKBuilding_List!A253)</f>
        <v>0325</v>
      </c>
      <c r="B253" s="3" t="str">
        <f>([3]UKBuilding_List!C253)</f>
        <v>317 Scott St</v>
      </c>
    </row>
    <row r="254" spans="1:2" ht="15" x14ac:dyDescent="0.25">
      <c r="A254" s="2" t="str">
        <f>([3]UKBuilding_List!A254)</f>
        <v>0327</v>
      </c>
      <c r="B254" s="3" t="str">
        <f>([3]UKBuilding_List!C254)</f>
        <v>321 Scott St</v>
      </c>
    </row>
    <row r="255" spans="1:2" ht="15" x14ac:dyDescent="0.25">
      <c r="A255" s="2" t="str">
        <f>([3]UKBuilding_List!A255)</f>
        <v>0333</v>
      </c>
      <c r="B255" s="3" t="str">
        <f>([3]UKBuilding_List!C255)</f>
        <v>641 South Limestone St</v>
      </c>
    </row>
    <row r="256" spans="1:2" ht="15" x14ac:dyDescent="0.25">
      <c r="A256" s="2" t="str">
        <f>([3]UKBuilding_List!A256)</f>
        <v>0336</v>
      </c>
      <c r="B256" s="3" t="str">
        <f>([3]UKBuilding_List!C256)</f>
        <v>Thomas D Clark Building</v>
      </c>
    </row>
    <row r="257" spans="1:2" ht="15" x14ac:dyDescent="0.25">
      <c r="A257" s="2" t="str">
        <f>([3]UKBuilding_List!A257)</f>
        <v>0337</v>
      </c>
      <c r="B257" s="3" t="str">
        <f>([3]UKBuilding_List!C257)</f>
        <v>663 South Limestone Garage</v>
      </c>
    </row>
    <row r="258" spans="1:2" ht="15" x14ac:dyDescent="0.25">
      <c r="A258" s="2" t="str">
        <f>([3]UKBuilding_List!A258)</f>
        <v>0343</v>
      </c>
      <c r="B258" s="3" t="str">
        <f>([3]UKBuilding_List!C258)</f>
        <v>Bingham Davis House</v>
      </c>
    </row>
    <row r="259" spans="1:2" ht="15" x14ac:dyDescent="0.25">
      <c r="A259" s="2" t="str">
        <f>([3]UKBuilding_List!A259)</f>
        <v>0344</v>
      </c>
      <c r="B259" s="3" t="str">
        <f>([3]UKBuilding_List!C259)</f>
        <v>Raymond F. Betts House</v>
      </c>
    </row>
    <row r="260" spans="1:2" ht="15" x14ac:dyDescent="0.25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ht="15" x14ac:dyDescent="0.25">
      <c r="A261" s="2" t="str">
        <f>([3]UKBuilding_List!A261)</f>
        <v>0346</v>
      </c>
      <c r="B261" s="3" t="str">
        <f>([3]UKBuilding_List!C261)</f>
        <v>654 Maxwelton Ct</v>
      </c>
    </row>
    <row r="262" spans="1:2" ht="15" x14ac:dyDescent="0.25">
      <c r="A262" s="2" t="str">
        <f>([3]UKBuilding_List!A262)</f>
        <v>0347</v>
      </c>
      <c r="B262" s="3" t="str">
        <f>([3]UKBuilding_List!C262)</f>
        <v>624 Maxwelton Ct</v>
      </c>
    </row>
    <row r="263" spans="1:2" ht="15" x14ac:dyDescent="0.25">
      <c r="A263" s="2" t="str">
        <f>([3]UKBuilding_List!A263)</f>
        <v>0348</v>
      </c>
      <c r="B263" s="3" t="str">
        <f>([3]UKBuilding_List!C263)</f>
        <v>626 Maxwelton Ct</v>
      </c>
    </row>
    <row r="264" spans="1:2" ht="15" x14ac:dyDescent="0.25">
      <c r="A264" s="2" t="str">
        <f>([3]UKBuilding_List!A264)</f>
        <v>0349</v>
      </c>
      <c r="B264" s="3" t="str">
        <f>([3]UKBuilding_List!C264)</f>
        <v>641 Maxwelton Ct</v>
      </c>
    </row>
    <row r="265" spans="1:2" ht="15" x14ac:dyDescent="0.25">
      <c r="A265" s="2" t="str">
        <f>([3]UKBuilding_List!A265)</f>
        <v>0350</v>
      </c>
      <c r="B265" s="3" t="str">
        <f>([3]UKBuilding_List!C265)</f>
        <v>643 Maxwelton Ct</v>
      </c>
    </row>
    <row r="266" spans="1:2" ht="15" x14ac:dyDescent="0.25">
      <c r="A266" s="2" t="str">
        <f>([3]UKBuilding_List!A266)</f>
        <v>0351</v>
      </c>
      <c r="B266" s="3" t="str">
        <f>([3]UKBuilding_List!C266)</f>
        <v>644 Maxwelton Ct</v>
      </c>
    </row>
    <row r="267" spans="1:2" ht="15" x14ac:dyDescent="0.25">
      <c r="A267" s="2" t="str">
        <f>([3]UKBuilding_List!A267)</f>
        <v>0353</v>
      </c>
      <c r="B267" s="3" t="str">
        <f>([3]UKBuilding_List!C267)</f>
        <v>520 Oldham Ct</v>
      </c>
    </row>
    <row r="268" spans="1:2" ht="15" x14ac:dyDescent="0.25">
      <c r="A268" s="2" t="str">
        <f>([3]UKBuilding_List!A268)</f>
        <v>0355</v>
      </c>
      <c r="B268" s="3" t="str">
        <f>([3]UKBuilding_List!C268)</f>
        <v>123 State St</v>
      </c>
    </row>
    <row r="269" spans="1:2" ht="15" x14ac:dyDescent="0.25">
      <c r="A269" s="2" t="str">
        <f>([3]UKBuilding_List!A269)</f>
        <v>0356</v>
      </c>
      <c r="B269" s="3" t="str">
        <f>([3]UKBuilding_List!C269)</f>
        <v>119 State St</v>
      </c>
    </row>
    <row r="270" spans="1:2" ht="15" x14ac:dyDescent="0.25">
      <c r="A270" s="2" t="str">
        <f>([3]UKBuilding_List!A270)</f>
        <v>0360</v>
      </c>
      <c r="B270" s="3" t="str">
        <f>([3]UKBuilding_List!C270)</f>
        <v>400 Pennsylvania Ct</v>
      </c>
    </row>
    <row r="271" spans="1:2" ht="15" x14ac:dyDescent="0.25">
      <c r="A271" s="2" t="str">
        <f>([3]UKBuilding_List!A271)</f>
        <v>0361</v>
      </c>
      <c r="B271" s="3" t="str">
        <f>([3]UKBuilding_List!C271)</f>
        <v>402 Pennsylvania Ct</v>
      </c>
    </row>
    <row r="272" spans="1:2" ht="15" x14ac:dyDescent="0.25">
      <c r="A272" s="2" t="str">
        <f>([3]UKBuilding_List!A272)</f>
        <v>0362</v>
      </c>
      <c r="B272" s="3" t="str">
        <f>([3]UKBuilding_List!C272)</f>
        <v>405 Pennsylvania Ct</v>
      </c>
    </row>
    <row r="273" spans="1:2" ht="15" x14ac:dyDescent="0.25">
      <c r="A273" s="2" t="str">
        <f>([3]UKBuilding_List!A273)</f>
        <v>0363</v>
      </c>
      <c r="B273" s="3" t="str">
        <f>([3]UKBuilding_List!C273)</f>
        <v>406 Pennsylvania Ct</v>
      </c>
    </row>
    <row r="274" spans="1:2" ht="15" x14ac:dyDescent="0.25">
      <c r="A274" s="2" t="str">
        <f>([3]UKBuilding_List!A274)</f>
        <v>0365</v>
      </c>
      <c r="B274" s="3" t="str">
        <f>([3]UKBuilding_List!C274)</f>
        <v>410 Pennsylvania Ct</v>
      </c>
    </row>
    <row r="275" spans="1:2" ht="15" x14ac:dyDescent="0.25">
      <c r="A275" s="2" t="str">
        <f>([3]UKBuilding_List!A275)</f>
        <v>0377</v>
      </c>
      <c r="B275" s="3" t="str">
        <f>([3]UKBuilding_List!C275)</f>
        <v>319 Rose Lane</v>
      </c>
    </row>
    <row r="276" spans="1:2" ht="15" x14ac:dyDescent="0.25">
      <c r="A276" s="2" t="str">
        <f>([3]UKBuilding_List!A276)</f>
        <v>0378</v>
      </c>
      <c r="B276" s="3" t="str">
        <f>([3]UKBuilding_List!C276)</f>
        <v>321 Rose Lane</v>
      </c>
    </row>
    <row r="277" spans="1:2" ht="15" x14ac:dyDescent="0.25">
      <c r="A277" s="2" t="str">
        <f>([3]UKBuilding_List!A277)</f>
        <v>0381</v>
      </c>
      <c r="B277" s="3" t="str">
        <f>([3]UKBuilding_List!C277)</f>
        <v>162-164 Gazette Avenue</v>
      </c>
    </row>
    <row r="278" spans="1:2" ht="15" x14ac:dyDescent="0.25">
      <c r="A278" s="2" t="str">
        <f>([3]UKBuilding_List!A278)</f>
        <v>0382</v>
      </c>
      <c r="B278" s="3" t="str">
        <f>([3]UKBuilding_List!C278)</f>
        <v>Sky Blue Solar House</v>
      </c>
    </row>
    <row r="279" spans="1:2" ht="15" x14ac:dyDescent="0.25">
      <c r="A279" s="2" t="str">
        <f>([3]UKBuilding_List!A279)</f>
        <v>0386</v>
      </c>
      <c r="B279" s="3" t="str">
        <f>([3]UKBuilding_List!C279)</f>
        <v>150 Gazette Avenue</v>
      </c>
    </row>
    <row r="280" spans="1:2" ht="15" x14ac:dyDescent="0.25">
      <c r="A280" s="2" t="str">
        <f>([3]UKBuilding_List!A280)</f>
        <v>0390</v>
      </c>
      <c r="B280" s="3" t="str">
        <f>([3]UKBuilding_List!C280)</f>
        <v>Bus Shelter #1</v>
      </c>
    </row>
    <row r="281" spans="1:2" ht="15" x14ac:dyDescent="0.25">
      <c r="A281" s="2" t="str">
        <f>([3]UKBuilding_List!A281)</f>
        <v>0391</v>
      </c>
      <c r="B281" s="3" t="str">
        <f>([3]UKBuilding_List!C281)</f>
        <v>Bus Shelter #2</v>
      </c>
    </row>
    <row r="282" spans="1:2" ht="15" x14ac:dyDescent="0.25">
      <c r="A282" s="2" t="str">
        <f>([3]UKBuilding_List!A282)</f>
        <v>0392</v>
      </c>
      <c r="B282" s="3" t="str">
        <f>([3]UKBuilding_List!C282)</f>
        <v>Bus Shelter #3</v>
      </c>
    </row>
    <row r="283" spans="1:2" ht="15" x14ac:dyDescent="0.25">
      <c r="A283" s="2" t="str">
        <f>([3]UKBuilding_List!A283)</f>
        <v>0393</v>
      </c>
      <c r="B283" s="3" t="str">
        <f>([3]UKBuilding_List!C283)</f>
        <v>Bus Shelter #7</v>
      </c>
    </row>
    <row r="284" spans="1:2" ht="15" x14ac:dyDescent="0.25">
      <c r="A284" s="2" t="str">
        <f>([3]UKBuilding_List!A284)</f>
        <v>0394</v>
      </c>
      <c r="B284" s="3" t="str">
        <f>([3]UKBuilding_List!C284)</f>
        <v>Bus Shelter #6</v>
      </c>
    </row>
    <row r="285" spans="1:2" ht="15" x14ac:dyDescent="0.25">
      <c r="A285" s="2" t="str">
        <f>([3]UKBuilding_List!A285)</f>
        <v>0397</v>
      </c>
      <c r="B285" s="3" t="str">
        <f>([3]UKBuilding_List!C285)</f>
        <v>Bus Shelter #9</v>
      </c>
    </row>
    <row r="286" spans="1:2" ht="15" x14ac:dyDescent="0.25">
      <c r="A286" s="2" t="str">
        <f>([3]UKBuilding_List!A286)</f>
        <v>0398</v>
      </c>
      <c r="B286" s="3" t="str">
        <f>([3]UKBuilding_List!C286)</f>
        <v>Bus Shelter #10</v>
      </c>
    </row>
    <row r="287" spans="1:2" ht="15" x14ac:dyDescent="0.25">
      <c r="A287" s="2" t="str">
        <f>([3]UKBuilding_List!A287)</f>
        <v>0399</v>
      </c>
      <c r="B287" s="3" t="str">
        <f>([3]UKBuilding_List!C287)</f>
        <v>Bus Shelter #11</v>
      </c>
    </row>
    <row r="288" spans="1:2" ht="15" x14ac:dyDescent="0.25">
      <c r="A288" s="2" t="str">
        <f>([3]UKBuilding_List!A288)</f>
        <v>0400</v>
      </c>
      <c r="B288" s="3" t="str">
        <f>([3]UKBuilding_List!C288)</f>
        <v>Ellen H. Richards House</v>
      </c>
    </row>
    <row r="289" spans="1:2" ht="15" x14ac:dyDescent="0.25">
      <c r="A289" s="2" t="str">
        <f>([3]UKBuilding_List!A289)</f>
        <v>0401</v>
      </c>
      <c r="B289" s="3" t="str">
        <f>([3]UKBuilding_List!C289)</f>
        <v>Weldon House</v>
      </c>
    </row>
    <row r="290" spans="1:2" ht="15" x14ac:dyDescent="0.25">
      <c r="A290" s="2" t="str">
        <f>([3]UKBuilding_List!A290)</f>
        <v>0409</v>
      </c>
      <c r="B290" s="3" t="str">
        <f>([3]UKBuilding_List!C290)</f>
        <v>341-343 Scott St</v>
      </c>
    </row>
    <row r="291" spans="1:2" ht="15" x14ac:dyDescent="0.25">
      <c r="A291" s="2" t="str">
        <f>([3]UKBuilding_List!A291)</f>
        <v>0412</v>
      </c>
      <c r="B291" s="3" t="str">
        <f>([3]UKBuilding_List!C291)</f>
        <v>403 Pennsylvania Ct</v>
      </c>
    </row>
    <row r="292" spans="1:2" ht="15" x14ac:dyDescent="0.25">
      <c r="A292" s="2" t="str">
        <f>([3]UKBuilding_List!A292)</f>
        <v>0413</v>
      </c>
      <c r="B292" s="3" t="str">
        <f>([3]UKBuilding_List!C292)</f>
        <v>Softball/Soccer Locker Rooms</v>
      </c>
    </row>
    <row r="293" spans="1:2" ht="15" x14ac:dyDescent="0.25">
      <c r="A293" s="2" t="str">
        <f>([3]UKBuilding_List!A293)</f>
        <v>0416</v>
      </c>
      <c r="B293" s="3" t="str">
        <f>([3]UKBuilding_List!C293)</f>
        <v>Bus Shelter #12</v>
      </c>
    </row>
    <row r="294" spans="1:2" ht="15" x14ac:dyDescent="0.25">
      <c r="A294" s="2" t="str">
        <f>([3]UKBuilding_List!A294)</f>
        <v>0417</v>
      </c>
      <c r="B294" s="3" t="str">
        <f>([3]UKBuilding_List!C294)</f>
        <v>660 South Limestone</v>
      </c>
    </row>
    <row r="295" spans="1:2" ht="15" x14ac:dyDescent="0.25">
      <c r="A295" s="2" t="str">
        <f>([3]UKBuilding_List!A295)</f>
        <v>0419</v>
      </c>
      <c r="B295" s="3" t="str">
        <f>([3]UKBuilding_List!C295)</f>
        <v>Bus Shelter #13</v>
      </c>
    </row>
    <row r="296" spans="1:2" ht="15" x14ac:dyDescent="0.25">
      <c r="A296" s="2" t="str">
        <f>([3]UKBuilding_List!A296)</f>
        <v>0420</v>
      </c>
      <c r="B296" s="3" t="str">
        <f>([3]UKBuilding_List!C296)</f>
        <v>424 Euclid Avenue</v>
      </c>
    </row>
    <row r="297" spans="1:2" ht="15" x14ac:dyDescent="0.25">
      <c r="A297" s="2" t="str">
        <f>([3]UKBuilding_List!A297)</f>
        <v>0427</v>
      </c>
      <c r="B297" s="3" t="str">
        <f>([3]UKBuilding_List!C297)</f>
        <v>Bowman's Den</v>
      </c>
    </row>
    <row r="298" spans="1:2" ht="15" x14ac:dyDescent="0.25">
      <c r="A298" s="2" t="str">
        <f>([3]UKBuilding_List!A298)</f>
        <v>0432</v>
      </c>
      <c r="B298" s="3" t="str">
        <f>([3]UKBuilding_List!C298)</f>
        <v>Commonwealth House</v>
      </c>
    </row>
    <row r="299" spans="1:2" ht="15" x14ac:dyDescent="0.25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ht="15" x14ac:dyDescent="0.25">
      <c r="A300" s="2" t="str">
        <f>([3]UKBuilding_List!A300)</f>
        <v>0442</v>
      </c>
      <c r="B300" s="3" t="str">
        <f>([3]UKBuilding_List!C300)</f>
        <v>Ligon House</v>
      </c>
    </row>
    <row r="301" spans="1:2" ht="15" x14ac:dyDescent="0.25">
      <c r="A301" s="2" t="str">
        <f>([3]UKBuilding_List!A301)</f>
        <v>0446</v>
      </c>
      <c r="B301" s="3" t="str">
        <f>([3]UKBuilding_List!C301)</f>
        <v>John Cropp Softball Stadium</v>
      </c>
    </row>
    <row r="302" spans="1:2" ht="15" x14ac:dyDescent="0.25">
      <c r="A302" s="2" t="str">
        <f>([3]UKBuilding_List!A302)</f>
        <v>0447</v>
      </c>
      <c r="B302" s="3" t="str">
        <f>([3]UKBuilding_List!C302)</f>
        <v>Hitting Pavilion</v>
      </c>
    </row>
    <row r="303" spans="1:2" ht="15" x14ac:dyDescent="0.25">
      <c r="A303" s="2" t="str">
        <f>([3]UKBuilding_List!A303)</f>
        <v>0448</v>
      </c>
      <c r="B303" s="3" t="str">
        <f>([3]UKBuilding_List!C303)</f>
        <v>Football Storage Shed</v>
      </c>
    </row>
    <row r="304" spans="1:2" ht="15" x14ac:dyDescent="0.25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ht="15" x14ac:dyDescent="0.25">
      <c r="A305" s="2" t="str">
        <f>([3]UKBuilding_List!A305)</f>
        <v>0453</v>
      </c>
      <c r="B305" s="3" t="str">
        <f>([3]UKBuilding_List!C305)</f>
        <v>Shively Grounds Building</v>
      </c>
    </row>
    <row r="306" spans="1:2" ht="15" x14ac:dyDescent="0.25">
      <c r="A306" s="2" t="str">
        <f>([3]UKBuilding_List!A306)</f>
        <v>0456</v>
      </c>
      <c r="B306" s="3" t="str">
        <f>([3]UKBuilding_List!C306)</f>
        <v>W.T. Young Library</v>
      </c>
    </row>
    <row r="307" spans="1:2" ht="15" x14ac:dyDescent="0.25">
      <c r="A307" s="2" t="str">
        <f>([3]UKBuilding_List!A307)</f>
        <v>0460</v>
      </c>
      <c r="B307" s="3" t="str">
        <f>([3]UKBuilding_List!C307)</f>
        <v>149 Transcript Ave</v>
      </c>
    </row>
    <row r="308" spans="1:2" ht="15" x14ac:dyDescent="0.25">
      <c r="A308" s="2" t="str">
        <f>([3]UKBuilding_List!A308)</f>
        <v>0461</v>
      </c>
      <c r="B308" s="3" t="str">
        <f>([3]UKBuilding_List!C308)</f>
        <v>153 Transcript Ave</v>
      </c>
    </row>
    <row r="309" spans="1:2" ht="15" x14ac:dyDescent="0.25">
      <c r="A309" s="2" t="str">
        <f>([3]UKBuilding_List!A309)</f>
        <v>0462</v>
      </c>
      <c r="B309" s="3" t="str">
        <f>([3]UKBuilding_List!C309)</f>
        <v>Limestone Park I</v>
      </c>
    </row>
    <row r="310" spans="1:2" ht="15" x14ac:dyDescent="0.25">
      <c r="A310" s="2" t="str">
        <f>([3]UKBuilding_List!A310)</f>
        <v>0463</v>
      </c>
      <c r="B310" s="3" t="str">
        <f>([3]UKBuilding_List!C310)</f>
        <v>Limestone Park II</v>
      </c>
    </row>
    <row r="311" spans="1:2" ht="15" x14ac:dyDescent="0.25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ht="15" x14ac:dyDescent="0.25">
      <c r="A312" s="2" t="str">
        <f>([3]UKBuilding_List!A312)</f>
        <v>0467</v>
      </c>
      <c r="B312" s="3" t="str">
        <f>([3]UKBuilding_List!C312)</f>
        <v>220 Transcript Ave</v>
      </c>
    </row>
    <row r="313" spans="1:2" ht="15" x14ac:dyDescent="0.25">
      <c r="A313" s="2" t="str">
        <f>([3]UKBuilding_List!A313)</f>
        <v>0473</v>
      </c>
      <c r="B313" s="3" t="str">
        <f>([3]UKBuilding_List!C313)</f>
        <v>505 Oldham Ct</v>
      </c>
    </row>
    <row r="314" spans="1:2" ht="15" x14ac:dyDescent="0.25">
      <c r="A314" s="2" t="str">
        <f>([3]UKBuilding_List!A314)</f>
        <v>0481</v>
      </c>
      <c r="B314" s="3" t="str">
        <f>([3]UKBuilding_List!C314)</f>
        <v>LCC Academic Tech Building</v>
      </c>
    </row>
    <row r="315" spans="1:2" ht="15" x14ac:dyDescent="0.25">
      <c r="A315" s="2" t="str">
        <f>([3]UKBuilding_List!A315)</f>
        <v>0482</v>
      </c>
      <c r="B315" s="3" t="str">
        <f>([3]UKBuilding_List!C315)</f>
        <v>408 Linden Walk</v>
      </c>
    </row>
    <row r="316" spans="1:2" ht="15" x14ac:dyDescent="0.25">
      <c r="A316" s="2" t="str">
        <f>([3]UKBuilding_List!A316)</f>
        <v>0484</v>
      </c>
      <c r="B316" s="3" t="str">
        <f>([3]UKBuilding_List!C316)</f>
        <v>Real Properties Garage</v>
      </c>
    </row>
    <row r="317" spans="1:2" ht="15" x14ac:dyDescent="0.25">
      <c r="A317" s="2" t="str">
        <f>([3]UKBuilding_List!A317)</f>
        <v>0485</v>
      </c>
      <c r="B317" s="3" t="str">
        <f>([3]UKBuilding_List!C317)</f>
        <v>Boone Tennis Stadium</v>
      </c>
    </row>
    <row r="318" spans="1:2" ht="15" x14ac:dyDescent="0.25">
      <c r="A318" s="2" t="str">
        <f>([3]UKBuilding_List!A318)</f>
        <v>0487</v>
      </c>
      <c r="B318" s="3" t="str">
        <f>([3]UKBuilding_List!C318)</f>
        <v>518 Oldham Ct</v>
      </c>
    </row>
    <row r="319" spans="1:2" ht="15" x14ac:dyDescent="0.25">
      <c r="A319" s="2" t="str">
        <f>([3]UKBuilding_List!A319)</f>
        <v>0488</v>
      </c>
      <c r="B319" s="3" t="str">
        <f>([3]UKBuilding_List!C319)</f>
        <v>Woodland Early Learning Center</v>
      </c>
    </row>
    <row r="320" spans="1:2" ht="15" x14ac:dyDescent="0.25">
      <c r="A320" s="2" t="str">
        <f>([3]UKBuilding_List!A320)</f>
        <v>0489</v>
      </c>
      <c r="B320" s="3" t="str">
        <f>([3]UKBuilding_List!C320)</f>
        <v>1117 South Limestone</v>
      </c>
    </row>
    <row r="321" spans="1:2" ht="15" x14ac:dyDescent="0.25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ht="15" x14ac:dyDescent="0.25">
      <c r="A322" s="2" t="str">
        <f>([3]UKBuilding_List!A322)</f>
        <v>0494</v>
      </c>
      <c r="B322" s="3" t="str">
        <f>([3]UKBuilding_List!C322)</f>
        <v>Stuckert Career Center</v>
      </c>
    </row>
    <row r="323" spans="1:2" ht="15" x14ac:dyDescent="0.25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ht="15" x14ac:dyDescent="0.25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ht="15" x14ac:dyDescent="0.25">
      <c r="A325" s="2" t="str">
        <f>([3]UKBuilding_List!A325)</f>
        <v>0504</v>
      </c>
      <c r="B325" s="3" t="str">
        <f>([3]UKBuilding_List!C325)</f>
        <v>Sigma Chi Fraternity House</v>
      </c>
    </row>
    <row r="326" spans="1:2" ht="15" x14ac:dyDescent="0.25">
      <c r="A326" s="2" t="str">
        <f>([3]UKBuilding_List!A326)</f>
        <v>0505</v>
      </c>
      <c r="B326" s="3" t="str">
        <f>([3]UKBuilding_List!C326)</f>
        <v>Alpha Tau Omega Fraternity</v>
      </c>
    </row>
    <row r="327" spans="1:2" ht="15" x14ac:dyDescent="0.25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ht="15" x14ac:dyDescent="0.25">
      <c r="A328" s="2" t="str">
        <f>([3]UKBuilding_List!A328)</f>
        <v>0507</v>
      </c>
      <c r="B328" s="3" t="str">
        <f>([3]UKBuilding_List!C328)</f>
        <v>Sigma Alpha Epsilon Fraternity</v>
      </c>
    </row>
    <row r="329" spans="1:2" ht="15" x14ac:dyDescent="0.25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ht="15" x14ac:dyDescent="0.25">
      <c r="A330" s="2" t="str">
        <f>([3]UKBuilding_List!A330)</f>
        <v>0514</v>
      </c>
      <c r="B330" s="3" t="str">
        <f>([3]UKBuilding_List!C330)</f>
        <v>Central Utility Plant #4</v>
      </c>
    </row>
    <row r="331" spans="1:2" ht="15" x14ac:dyDescent="0.25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ht="15" x14ac:dyDescent="0.25">
      <c r="A332" s="2" t="str">
        <f>([3]UKBuilding_List!A332)</f>
        <v>0518</v>
      </c>
      <c r="B332" s="3" t="str">
        <f>([3]UKBuilding_List!C332)</f>
        <v>BBSRB Generator Building</v>
      </c>
    </row>
    <row r="333" spans="1:2" ht="15" x14ac:dyDescent="0.25">
      <c r="A333" s="2" t="str">
        <f>([3]UKBuilding_List!A333)</f>
        <v>0564</v>
      </c>
      <c r="B333" s="3" t="str">
        <f>([3]UKBuilding_List!C333)</f>
        <v>630 South Broadway</v>
      </c>
    </row>
    <row r="334" spans="1:2" ht="15" x14ac:dyDescent="0.25">
      <c r="A334" s="2" t="str">
        <f>([3]UKBuilding_List!A334)</f>
        <v>0565</v>
      </c>
      <c r="B334" s="3" t="str">
        <f>([3]UKBuilding_List!C334)</f>
        <v>John T. Smith Hall</v>
      </c>
    </row>
    <row r="335" spans="1:2" ht="15" x14ac:dyDescent="0.25">
      <c r="A335" s="2" t="str">
        <f>([3]UKBuilding_List!A335)</f>
        <v>0566</v>
      </c>
      <c r="B335" s="3" t="str">
        <f>([3]UKBuilding_List!C335)</f>
        <v>Dale E. Baldwin Hall</v>
      </c>
    </row>
    <row r="336" spans="1:2" ht="15" x14ac:dyDescent="0.25">
      <c r="A336" s="2" t="str">
        <f>([3]UKBuilding_List!A336)</f>
        <v>0567</v>
      </c>
      <c r="B336" s="3" t="str">
        <f>([3]UKBuilding_List!C336)</f>
        <v>Margaret Ingels Hall</v>
      </c>
    </row>
    <row r="337" spans="1:2" ht="15" x14ac:dyDescent="0.25">
      <c r="A337" s="2" t="str">
        <f>([3]UKBuilding_List!A337)</f>
        <v>0568</v>
      </c>
      <c r="B337" s="3" t="str">
        <f>([3]UKBuilding_List!C337)</f>
        <v>David P. Roselle Hall</v>
      </c>
    </row>
    <row r="338" spans="1:2" ht="15" x14ac:dyDescent="0.25">
      <c r="A338" s="2" t="str">
        <f>([3]UKBuilding_List!A338)</f>
        <v>0571</v>
      </c>
      <c r="B338" s="3" t="str">
        <f>([3]UKBuilding_List!C338)</f>
        <v>Parking Structure #6</v>
      </c>
    </row>
    <row r="339" spans="1:2" ht="15" x14ac:dyDescent="0.25">
      <c r="A339" s="2" t="str">
        <f>([3]UKBuilding_List!A339)</f>
        <v>0572</v>
      </c>
      <c r="B339" s="3" t="str">
        <f>([3]UKBuilding_List!C339)</f>
        <v>Parking Structure #7</v>
      </c>
    </row>
    <row r="340" spans="1:2" ht="15" x14ac:dyDescent="0.25">
      <c r="A340" s="2" t="str">
        <f>([3]UKBuilding_List!A340)</f>
        <v>0582</v>
      </c>
      <c r="B340" s="3" t="str">
        <f>([3]UKBuilding_List!C340)</f>
        <v>University Health Service</v>
      </c>
    </row>
    <row r="341" spans="1:2" ht="15" x14ac:dyDescent="0.25">
      <c r="A341" s="2" t="str">
        <f>([3]UKBuilding_List!A341)</f>
        <v>0585</v>
      </c>
      <c r="B341" s="3" t="str">
        <f>([3]UKBuilding_List!C341)</f>
        <v>Baseball Training Pavilion</v>
      </c>
    </row>
    <row r="342" spans="1:2" ht="15" x14ac:dyDescent="0.25">
      <c r="A342" s="2" t="str">
        <f>([3]UKBuilding_List!A342)</f>
        <v>0592</v>
      </c>
      <c r="B342" s="3" t="str">
        <f>([3]UKBuilding_List!C342)</f>
        <v>Storage Shed</v>
      </c>
    </row>
    <row r="343" spans="1:2" ht="15" x14ac:dyDescent="0.25">
      <c r="A343" s="2" t="str">
        <f>([3]UKBuilding_List!A343)</f>
        <v>0596</v>
      </c>
      <c r="B343" s="3" t="str">
        <f>([3]UKBuilding_List!C343)</f>
        <v>Bio-Pharm (BP)</v>
      </c>
    </row>
    <row r="344" spans="1:2" ht="15" x14ac:dyDescent="0.25">
      <c r="A344" s="2" t="str">
        <f>([3]UKBuilding_List!A344)</f>
        <v>0600</v>
      </c>
      <c r="B344" s="3" t="str">
        <f>([3]UKBuilding_List!C344)</f>
        <v>413 Pennsylvania Ct</v>
      </c>
    </row>
    <row r="345" spans="1:2" ht="15" x14ac:dyDescent="0.25">
      <c r="A345" s="2" t="str">
        <f>([3]UKBuilding_List!A345)</f>
        <v>0601</v>
      </c>
      <c r="B345" s="3" t="str">
        <f>([3]UKBuilding_List!C345)</f>
        <v>Parking Structure #8</v>
      </c>
    </row>
    <row r="346" spans="1:2" ht="15" x14ac:dyDescent="0.25">
      <c r="A346" s="2" t="str">
        <f>([3]UKBuilding_List!A346)</f>
        <v>0602</v>
      </c>
      <c r="B346" s="3" t="str">
        <f>([3]UKBuilding_List!C346)</f>
        <v>Pavilion A</v>
      </c>
    </row>
    <row r="347" spans="1:2" ht="15" x14ac:dyDescent="0.25">
      <c r="A347" s="2" t="str">
        <f>([3]UKBuilding_List!A347)</f>
        <v>0604</v>
      </c>
      <c r="B347" s="3" t="str">
        <f>([3]UKBuilding_List!C347)</f>
        <v>Joe Craft Center</v>
      </c>
    </row>
    <row r="348" spans="1:2" ht="15" x14ac:dyDescent="0.25">
      <c r="A348" s="2" t="str">
        <f>([3]UKBuilding_List!A348)</f>
        <v>0607</v>
      </c>
      <c r="B348" s="3" t="str">
        <f>([3]UKBuilding_List!C348)</f>
        <v>788 Press Avenue</v>
      </c>
    </row>
    <row r="349" spans="1:2" ht="15" x14ac:dyDescent="0.25">
      <c r="A349" s="2" t="str">
        <f>([3]UKBuilding_List!A349)</f>
        <v>0608</v>
      </c>
      <c r="B349" s="3" t="str">
        <f>([3]UKBuilding_List!C349)</f>
        <v>792 Press Avenue</v>
      </c>
    </row>
    <row r="350" spans="1:2" ht="15" x14ac:dyDescent="0.25">
      <c r="A350" s="2" t="str">
        <f>([3]UKBuilding_List!A350)</f>
        <v>0609</v>
      </c>
      <c r="B350" s="3" t="str">
        <f>([3]UKBuilding_List!C350)</f>
        <v>796 Press Avenue</v>
      </c>
    </row>
    <row r="351" spans="1:2" ht="15" x14ac:dyDescent="0.25">
      <c r="A351" s="2" t="str">
        <f>([3]UKBuilding_List!A351)</f>
        <v>0610</v>
      </c>
      <c r="B351" s="3" t="str">
        <f>([3]UKBuilding_List!C351)</f>
        <v>800 Press Avenue</v>
      </c>
    </row>
    <row r="352" spans="1:2" ht="15" x14ac:dyDescent="0.25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2015-03-17T19:51:21Z</dcterms:modified>
</cp:coreProperties>
</file>