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704" yWindow="1500" windowWidth="16752" windowHeight="1038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Changes'!$A$1:$I$21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1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6" i="1"/>
  <c r="J7" i="1"/>
  <c r="J8" i="1"/>
  <c r="J9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6" i="1"/>
  <c r="H37" i="1" l="1"/>
  <c r="G37" i="1"/>
  <c r="M37" i="1" l="1"/>
  <c r="K2" i="1" s="1"/>
  <c r="J3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<sst xmlns="http://schemas.openxmlformats.org/spreadsheetml/2006/main" count="259" uniqueCount="127">
  <si>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</si>
  <si>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</si>
  <si>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</si>
  <si>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</si>
  <si>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</si>
  <si>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</si>
  <si>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</si>
  <si>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</si>
  <si>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</si>
  <si>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</si>
  <si>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</si>
  <si>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</si>
  <si>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</si>
  <si>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</si>
  <si>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</si>
  <si>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</si>
  <si>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</si>
  <si>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</si>
  <si>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</si>
  <si>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</si>
  <si>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</si>
  <si>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</si>
  <si>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</si>
  <si>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</si>
  <si>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</si>
  <si>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</si>
  <si>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</si>
  <si>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</si>
  <si>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</si>
  <si>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</si>
  <si>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</si>
  <si>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</si>
  <si>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</si>
  <si>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</si>
  <si>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</si>
  <si>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</si>
  <si>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</si>
  <si>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</si>
  <si>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</si>
  <si>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</si>
  <si>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</si>
  <si>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</si>
  <si>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</si>
  <si>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</si>
  <si>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</si>
  <si>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</si>
  <si>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</si>
  <si>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</si>
  <si>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</si>
  <si>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</si>
  <si>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</si>
  <si>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</si>
  <si>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</si>
  <si>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</si>
  <si>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</si>
  <si>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</si>
  <si>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</si>
  <si>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</si>
  <si>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</si>
  <si>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</si>
  <si>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</si>
  <si>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</si>
  <si>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</si>
  <si>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</si>
  <si>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</si>
  <si>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</si>
  <si>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</si>
  <si>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</si>
  <si>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</si>
  <si>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</si>
  <si>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</si>
  <si>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</si>
  <si>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</si>
  <si>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0293</t>
  </si>
  <si>
    <t>H43B</t>
  </si>
  <si>
    <t>H43C</t>
  </si>
  <si>
    <t>H43D</t>
  </si>
  <si>
    <t>00</t>
  </si>
  <si>
    <t>0</t>
  </si>
  <si>
    <t>H43A</t>
  </si>
  <si>
    <t>Room Label Change: H43B Changed To H41B</t>
  </si>
  <si>
    <t>Room Label Change: H43C Changed To H41A</t>
  </si>
  <si>
    <t>Room Label Change: H43D Changed To H43B</t>
  </si>
  <si>
    <t>H43</t>
  </si>
  <si>
    <t>1,486</t>
  </si>
  <si>
    <t>81</t>
  </si>
  <si>
    <t>54</t>
  </si>
  <si>
    <t>56</t>
  </si>
  <si>
    <t>59</t>
  </si>
  <si>
    <t>H43E</t>
  </si>
  <si>
    <t>H43F</t>
  </si>
  <si>
    <t>H43G</t>
  </si>
  <si>
    <t>H43H</t>
  </si>
  <si>
    <t>H43J</t>
  </si>
  <si>
    <t>H43K</t>
  </si>
  <si>
    <t>H43L</t>
  </si>
  <si>
    <t>H43M</t>
  </si>
  <si>
    <t>H43N</t>
  </si>
  <si>
    <t>H43O</t>
  </si>
  <si>
    <t>H43P</t>
  </si>
  <si>
    <t>H43Q</t>
  </si>
  <si>
    <t xml:space="preserve">e </t>
  </si>
  <si>
    <t>Door Frame was painted and new door installedDoor swing change into H001E corridor.</t>
  </si>
  <si>
    <t>LX-0293-00-H0043E</t>
  </si>
  <si>
    <t>LX-0293-00-H0043F</t>
  </si>
  <si>
    <t>LX-0293-00-H0043G</t>
  </si>
  <si>
    <t>LX-0293-00-H0043H</t>
  </si>
  <si>
    <t>LX-0293-00-H0043J</t>
  </si>
  <si>
    <t>LX-0293-00-H0043K</t>
  </si>
  <si>
    <t>LX-0293-00-H0043L</t>
  </si>
  <si>
    <t>LX-0293-00-H0043M</t>
  </si>
  <si>
    <t>LX-0293-00-H0043N</t>
  </si>
  <si>
    <t>LX-0293-00-H0043O</t>
  </si>
  <si>
    <t>LX-0293-00-H0043P</t>
  </si>
  <si>
    <t>LX-0293-00-H0043Q</t>
  </si>
  <si>
    <t>UK HOSPITAL - RoomH0043E</t>
  </si>
  <si>
    <t>UK HOSPITAL - RoomH0043F</t>
  </si>
  <si>
    <t>UK HOSPITAL - RoomH0043G</t>
  </si>
  <si>
    <t>UK HOSPITAL - RoomH0043H</t>
  </si>
  <si>
    <t>UK HOSPITAL - RoomH0043J</t>
  </si>
  <si>
    <t>UK HOSPITAL - RoomH0043K</t>
  </si>
  <si>
    <t>UK HOSPITAL - RoomH0043L</t>
  </si>
  <si>
    <t>UK HOSPITAL - RoomH0043M</t>
  </si>
  <si>
    <t>UK HOSPITAL - RoomH0043N</t>
  </si>
  <si>
    <t>UK HOSPITAL - RoomH0043O</t>
  </si>
  <si>
    <t>UK HOSPITAL - RoomH0043P</t>
  </si>
  <si>
    <t>UK HOSPITAL - RoomH0043Q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</si>
</sst>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topLeftCell="A4" zoomScale="90" zoomScaleNormal="90" workbookViewId="0">
      <selection activeCell="B28" sqref="B28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42013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UK Hospital - Chandler Medical Center &amp; Hospital</v>
      </c>
      <c r="C2" s="74"/>
      <c r="F2" s="25" t="s">
        <v>12</v>
      </c>
      <c r="G2" s="26" t="s">
        <v>62</v>
      </c>
      <c r="J2" s="15">
        <f>G37-J37</f>
        <v>19</v>
      </c>
      <c r="K2" s="15">
        <f>H37-M37</f>
        <v>19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60.75" thickTop="1" x14ac:dyDescent="0.25">
      <c r="A6" s="30" t="s">
        <v>83</v>
      </c>
      <c r="B6" s="30" t="s">
        <v>77</v>
      </c>
      <c r="C6" s="30" t="s">
        <v>22</v>
      </c>
      <c r="D6" s="30" t="s">
        <v>5</v>
      </c>
      <c r="E6" s="30" t="s">
        <v>84</v>
      </c>
      <c r="F6" s="35">
        <v>384</v>
      </c>
      <c r="G6" s="35" t="s">
        <v>3</v>
      </c>
      <c r="H6" s="17" t="s">
        <v>18</v>
      </c>
      <c r="I6" s="11" t="s">
        <v>102</v>
      </c>
      <c r="J6" s="10">
        <f>IF(G6="No Change","N/A",IF(G6="New Tag Required",Lookup!F:F,IF(G6="Remove Old Tag",Lookup!F:F,IF(G6="N/A","N/A",""))))</f>
        <v>0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s="11" customFormat="1" ht="15" x14ac:dyDescent="0.25">
      <c r="A7" s="72" t="s">
        <v>79</v>
      </c>
      <c r="B7" s="72" t="s">
        <v>77</v>
      </c>
      <c r="C7" s="72" t="s">
        <v>22</v>
      </c>
      <c r="D7" s="72" t="s">
        <v>5</v>
      </c>
      <c r="E7" s="72" t="s">
        <v>85</v>
      </c>
      <c r="F7" s="11">
        <v>72</v>
      </c>
      <c r="G7" s="11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30" customHeight="1" x14ac:dyDescent="0.25">
      <c r="A8" s="30" t="s">
        <v>74</v>
      </c>
      <c r="B8" s="30" t="s">
        <v>77</v>
      </c>
      <c r="C8" s="72" t="s">
        <v>80</v>
      </c>
      <c r="D8" s="30" t="s">
        <v>5</v>
      </c>
      <c r="E8" s="30" t="s">
        <v>86</v>
      </c>
      <c r="F8" s="35">
        <v>65</v>
      </c>
      <c r="G8" s="35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30" x14ac:dyDescent="0.25">
      <c r="A9" s="30" t="s">
        <v>75</v>
      </c>
      <c r="B9" s="30" t="s">
        <v>77</v>
      </c>
      <c r="C9" s="72" t="s">
        <v>81</v>
      </c>
      <c r="D9" s="30" t="s">
        <v>5</v>
      </c>
      <c r="E9" s="30" t="s">
        <v>87</v>
      </c>
      <c r="F9" s="38">
        <v>68</v>
      </c>
      <c r="G9" s="35" t="s">
        <v>3</v>
      </c>
      <c r="H9" s="17" t="s">
        <v>18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A10" s="30" t="s">
        <v>75</v>
      </c>
      <c r="B10" s="30" t="s">
        <v>77</v>
      </c>
      <c r="C10" s="72" t="s">
        <v>24</v>
      </c>
      <c r="D10" s="30" t="s">
        <v>5</v>
      </c>
      <c r="E10" s="30" t="s">
        <v>78</v>
      </c>
      <c r="F10" s="38">
        <v>85</v>
      </c>
      <c r="G10" s="35" t="s">
        <v>3</v>
      </c>
      <c r="H10" s="17" t="s">
        <v>18</v>
      </c>
      <c r="J10" s="10"/>
      <c r="K10" s="36"/>
      <c r="L10" s="10"/>
      <c r="M10" s="10"/>
      <c r="N10" s="36"/>
      <c r="O10" s="10"/>
    </row>
    <row r="11" spans="1:16" ht="30" x14ac:dyDescent="0.25">
      <c r="A11" s="30" t="s">
        <v>76</v>
      </c>
      <c r="B11" s="30" t="s">
        <v>77</v>
      </c>
      <c r="C11" s="72" t="s">
        <v>82</v>
      </c>
      <c r="D11" s="30" t="s">
        <v>5</v>
      </c>
      <c r="E11" s="30" t="s">
        <v>88</v>
      </c>
      <c r="F11" s="35">
        <v>72</v>
      </c>
      <c r="G11" s="35" t="s">
        <v>3</v>
      </c>
      <c r="H11" s="17" t="s">
        <v>18</v>
      </c>
      <c r="J11" s="10">
        <f>IF(G11="No Change","N/A",IF(G11="New Tag Required",Lookup!F:F,IF(G11="Remove Old Tag",Lookup!F:F,IF(G11="N/A","N/A",""))))</f>
        <v>0</v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A12" s="30" t="s">
        <v>76</v>
      </c>
      <c r="B12" s="30" t="s">
        <v>77</v>
      </c>
      <c r="C12" s="72" t="s">
        <v>24</v>
      </c>
      <c r="D12" s="30" t="s">
        <v>5</v>
      </c>
      <c r="E12" s="30" t="s">
        <v>78</v>
      </c>
      <c r="F12" s="35">
        <v>8</v>
      </c>
      <c r="G12" s="35" t="s">
        <v>3</v>
      </c>
      <c r="H12" s="17" t="s">
        <v>18</v>
      </c>
      <c r="J12" s="10"/>
      <c r="K12" s="36"/>
      <c r="L12" s="10"/>
      <c r="M12" s="10"/>
      <c r="N12" s="36"/>
      <c r="O12" s="10"/>
    </row>
    <row r="13" spans="1:16" ht="15" x14ac:dyDescent="0.25">
      <c r="A13" s="30" t="s">
        <v>89</v>
      </c>
      <c r="B13" s="30" t="s">
        <v>77</v>
      </c>
      <c r="C13" s="30" t="s">
        <v>52</v>
      </c>
      <c r="D13" s="30" t="s">
        <v>5</v>
      </c>
      <c r="E13" s="30" t="s">
        <v>78</v>
      </c>
      <c r="F13" s="35">
        <v>73</v>
      </c>
      <c r="G13" s="35" t="s">
        <v>3</v>
      </c>
      <c r="H13" s="17" t="s">
        <v>18</v>
      </c>
      <c r="J13" s="10">
        <f>IF(G13="No Change","N/A",IF(G13="New Tag Required",Lookup!F:F,IF(G13="Remove Old Tag",Lookup!F:F,IF(G13="N/A","N/A",""))))</f>
        <v>0</v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A14" s="30" t="s">
        <v>90</v>
      </c>
      <c r="B14" s="30" t="s">
        <v>77</v>
      </c>
      <c r="C14" s="30" t="s">
        <v>52</v>
      </c>
      <c r="D14" s="30" t="s">
        <v>5</v>
      </c>
      <c r="E14" s="30" t="s">
        <v>78</v>
      </c>
      <c r="F14" s="35">
        <v>75</v>
      </c>
      <c r="G14" s="35" t="s">
        <v>3</v>
      </c>
      <c r="H14" s="17" t="s">
        <v>18</v>
      </c>
      <c r="J14" s="10">
        <f>IF(G14="No Change","N/A",IF(G14="New Tag Required",Lookup!F:F,IF(G14="Remove Old Tag",Lookup!F:F,IF(G14="N/A","N/A",""))))</f>
        <v>0</v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A15" s="30" t="s">
        <v>91</v>
      </c>
      <c r="B15" s="30" t="s">
        <v>77</v>
      </c>
      <c r="C15" s="30" t="s">
        <v>52</v>
      </c>
      <c r="D15" s="30" t="s">
        <v>5</v>
      </c>
      <c r="E15" s="30" t="s">
        <v>78</v>
      </c>
      <c r="F15" s="35">
        <v>75</v>
      </c>
      <c r="G15" s="35" t="s">
        <v>3</v>
      </c>
      <c r="H15" s="17" t="s">
        <v>18</v>
      </c>
      <c r="J15" s="10">
        <f>IF(G15="No Change","N/A",IF(G15="New Tag Required",Lookup!F:F,IF(G15="Remove Old Tag",Lookup!F:F,IF(G15="N/A","N/A",""))))</f>
        <v>0</v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  <c r="P15" s="17" t="s">
        <v>101</v>
      </c>
    </row>
    <row r="16" spans="1:16" ht="15" x14ac:dyDescent="0.25">
      <c r="A16" s="30" t="s">
        <v>92</v>
      </c>
      <c r="B16" s="30" t="s">
        <v>77</v>
      </c>
      <c r="C16" s="30" t="s">
        <v>52</v>
      </c>
      <c r="D16" s="30" t="s">
        <v>5</v>
      </c>
      <c r="E16" s="30" t="s">
        <v>78</v>
      </c>
      <c r="F16" s="35">
        <v>68</v>
      </c>
      <c r="G16" s="35" t="s">
        <v>3</v>
      </c>
      <c r="H16" s="17" t="s">
        <v>18</v>
      </c>
      <c r="J16" s="10">
        <f>IF(G16="No Change","N/A",IF(G16="New Tag Required",Lookup!F:F,IF(G16="Remove Old Tag",Lookup!F:F,IF(G16="N/A","N/A",""))))</f>
        <v>0</v>
      </c>
      <c r="K16" s="36"/>
      <c r="L16" s="10"/>
      <c r="M16" s="10" t="str">
        <f>IF(H16="No Change","N/A",IF(H16="New Tag Required",Lookup!F:F,IF(H16="Remove Old Sign",Lookup!F:F,IF(H16="N/A","N/A",""))))</f>
        <v/>
      </c>
      <c r="N16" s="36"/>
      <c r="O16" s="10"/>
    </row>
    <row r="17" spans="1:15" ht="15" x14ac:dyDescent="0.25">
      <c r="A17" s="30" t="s">
        <v>93</v>
      </c>
      <c r="B17" s="30" t="s">
        <v>77</v>
      </c>
      <c r="C17" s="30" t="s">
        <v>52</v>
      </c>
      <c r="D17" s="30" t="s">
        <v>5</v>
      </c>
      <c r="E17" s="30" t="s">
        <v>78</v>
      </c>
      <c r="F17" s="35">
        <v>75</v>
      </c>
      <c r="G17" s="35" t="s">
        <v>3</v>
      </c>
      <c r="H17" s="17" t="s">
        <v>18</v>
      </c>
      <c r="J17" s="10">
        <f>IF(G17="No Change","N/A",IF(G17="New Tag Required",Lookup!F:F,IF(G17="Remove Old Tag",Lookup!F:F,IF(G17="N/A","N/A",""))))</f>
        <v>0</v>
      </c>
      <c r="K17" s="36"/>
      <c r="L17" s="10"/>
      <c r="M17" s="10" t="str">
        <f>IF(H17="No Change","N/A",IF(H17="New Tag Required",Lookup!F:F,IF(H17="Remove Old Sign",Lookup!F:F,IF(H17="N/A","N/A",""))))</f>
        <v/>
      </c>
      <c r="N17" s="36"/>
      <c r="O17" s="10"/>
    </row>
    <row r="18" spans="1:15" ht="15" x14ac:dyDescent="0.25">
      <c r="A18" s="30" t="s">
        <v>94</v>
      </c>
      <c r="B18" s="30" t="s">
        <v>77</v>
      </c>
      <c r="C18" s="30" t="s">
        <v>52</v>
      </c>
      <c r="D18" s="30" t="s">
        <v>5</v>
      </c>
      <c r="E18" s="30" t="s">
        <v>78</v>
      </c>
      <c r="F18" s="35">
        <v>66</v>
      </c>
      <c r="G18" s="35" t="s">
        <v>3</v>
      </c>
      <c r="H18" s="17" t="s">
        <v>18</v>
      </c>
      <c r="J18" s="10">
        <f>IF(G18="No Change","N/A",IF(G18="New Tag Required",Lookup!F:F,IF(G18="Remove Old Tag",Lookup!F:F,IF(G18="N/A","N/A",""))))</f>
        <v>0</v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5" x14ac:dyDescent="0.25">
      <c r="A19" s="30" t="s">
        <v>95</v>
      </c>
      <c r="B19" s="30" t="s">
        <v>77</v>
      </c>
      <c r="C19" s="30" t="s">
        <v>52</v>
      </c>
      <c r="D19" s="30" t="s">
        <v>5</v>
      </c>
      <c r="E19" s="30" t="s">
        <v>78</v>
      </c>
      <c r="F19" s="35">
        <v>80</v>
      </c>
      <c r="G19" s="35" t="s">
        <v>3</v>
      </c>
      <c r="H19" s="17" t="s">
        <v>18</v>
      </c>
      <c r="J19" s="10">
        <f>IF(G19="No Change","N/A",IF(G19="New Tag Required",Lookup!F:F,IF(G19="Remove Old Tag",Lookup!F:F,IF(G19="N/A","N/A",""))))</f>
        <v>0</v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A20" s="30" t="s">
        <v>96</v>
      </c>
      <c r="B20" s="30" t="s">
        <v>77</v>
      </c>
      <c r="C20" s="30" t="s">
        <v>52</v>
      </c>
      <c r="D20" s="30" t="s">
        <v>5</v>
      </c>
      <c r="E20" s="30" t="s">
        <v>78</v>
      </c>
      <c r="F20" s="35">
        <v>68</v>
      </c>
      <c r="G20" s="35" t="s">
        <v>3</v>
      </c>
      <c r="H20" s="17" t="s">
        <v>18</v>
      </c>
      <c r="J20" s="10">
        <f>IF(G20="No Change","N/A",IF(G20="New Tag Required",Lookup!F:F,IF(G20="Remove Old Tag",Lookup!F:F,IF(G20="N/A","N/A",""))))</f>
        <v>0</v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5" x14ac:dyDescent="0.25">
      <c r="A21" s="30" t="s">
        <v>97</v>
      </c>
      <c r="B21" s="30" t="s">
        <v>77</v>
      </c>
      <c r="C21" s="30" t="s">
        <v>52</v>
      </c>
      <c r="D21" s="30" t="s">
        <v>5</v>
      </c>
      <c r="E21" s="30" t="s">
        <v>78</v>
      </c>
      <c r="F21" s="35">
        <v>68</v>
      </c>
      <c r="G21" s="35" t="s">
        <v>3</v>
      </c>
      <c r="H21" s="17" t="s">
        <v>18</v>
      </c>
      <c r="J21" s="10">
        <f>IF(G21="No Change","N/A",IF(G21="New Tag Required",Lookup!F:F,IF(G21="Remove Old Tag",Lookup!F:F,IF(G21="N/A","N/A",""))))</f>
        <v>0</v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ht="15" x14ac:dyDescent="0.25">
      <c r="A22" s="30" t="s">
        <v>98</v>
      </c>
      <c r="B22" s="30" t="s">
        <v>77</v>
      </c>
      <c r="C22" s="30" t="s">
        <v>52</v>
      </c>
      <c r="D22" s="30" t="s">
        <v>5</v>
      </c>
      <c r="E22" s="30" t="s">
        <v>78</v>
      </c>
      <c r="F22" s="35">
        <v>82</v>
      </c>
      <c r="G22" s="35" t="s">
        <v>3</v>
      </c>
      <c r="H22" s="17" t="s">
        <v>18</v>
      </c>
      <c r="J22" s="10">
        <f>IF(G22="No Change","N/A",IF(G22="New Tag Required",Lookup!F:F,IF(G22="Remove Old Tag",Lookup!F:F,IF(G22="N/A","N/A",""))))</f>
        <v>0</v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ht="15" x14ac:dyDescent="0.25">
      <c r="A23" s="30" t="s">
        <v>99</v>
      </c>
      <c r="B23" s="30" t="s">
        <v>77</v>
      </c>
      <c r="C23" s="30" t="s">
        <v>52</v>
      </c>
      <c r="D23" s="30" t="s">
        <v>5</v>
      </c>
      <c r="E23" s="30" t="s">
        <v>78</v>
      </c>
      <c r="F23" s="41">
        <v>73</v>
      </c>
      <c r="G23" s="35" t="s">
        <v>3</v>
      </c>
      <c r="H23" s="17" t="s">
        <v>18</v>
      </c>
      <c r="J23" s="10">
        <f>IF(G23="No Change","N/A",IF(G23="New Tag Required",Lookup!F:F,IF(G23="Remove Old Tag",Lookup!F:F,IF(G23="N/A","N/A",""))))</f>
        <v>0</v>
      </c>
      <c r="K23" s="40"/>
      <c r="L23" s="11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ht="15" x14ac:dyDescent="0.25">
      <c r="A24" s="30" t="s">
        <v>100</v>
      </c>
      <c r="B24" s="30" t="s">
        <v>77</v>
      </c>
      <c r="C24" s="30" t="s">
        <v>52</v>
      </c>
      <c r="D24" s="30" t="s">
        <v>5</v>
      </c>
      <c r="E24" s="30" t="s">
        <v>78</v>
      </c>
      <c r="F24" s="35">
        <v>75</v>
      </c>
      <c r="G24" s="35" t="s">
        <v>3</v>
      </c>
      <c r="H24" s="17" t="s">
        <v>18</v>
      </c>
      <c r="J24" s="10">
        <f>IF(G24="No Change","N/A",IF(G24="New Tag Required",Lookup!F:F,IF(G24="Remove Old Tag",Lookup!F:F,IF(G24="N/A","N/A",""))))</f>
        <v>0</v>
      </c>
      <c r="K24" s="40"/>
      <c r="L24" s="11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ht="15" x14ac:dyDescent="0.25">
      <c r="C25" s="30"/>
      <c r="D25" s="30"/>
      <c r="E25" s="30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0"/>
      <c r="O25" s="11"/>
    </row>
    <row r="26" spans="1:15" ht="15" x14ac:dyDescent="0.25">
      <c r="C26" s="30"/>
      <c r="D26" s="30"/>
      <c r="E26" s="30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0"/>
      <c r="O26" s="11"/>
    </row>
    <row r="27" spans="1:15" ht="15" x14ac:dyDescent="0.25">
      <c r="C27" s="30"/>
      <c r="D27" s="30"/>
      <c r="E27" s="30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ht="15" x14ac:dyDescent="0.25">
      <c r="A28" s="39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ht="15" x14ac:dyDescent="0.25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ht="15" x14ac:dyDescent="0.25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ht="15" x14ac:dyDescent="0.25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ht="15" x14ac:dyDescent="0.25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x14ac:dyDescent="0.3">
      <c r="A33" s="37"/>
      <c r="C33" s="11"/>
      <c r="E33" s="35"/>
      <c r="F33" s="35"/>
      <c r="G33" s="35"/>
      <c r="J33" s="10" t="str">
        <f>IF(G33="No Change","N/A",IF(G33="New Tag Required",Lookup!F:F,IF(G33="Remove Old Tag",Lookup!F:F,IF(G33="N/A","N/A",""))))</f>
        <v/>
      </c>
      <c r="K33" s="42"/>
      <c r="M33" s="10" t="str">
        <f>IF(H33="No Change","N/A",IF(H33="New Tag Required",Lookup!F:F,IF(H33="Remove Old Sign",Lookup!F:F,IF(H33="N/A","N/A",""))))</f>
        <v/>
      </c>
      <c r="N33" s="42"/>
    </row>
    <row r="34" spans="1:14" x14ac:dyDescent="0.3">
      <c r="A34" s="37"/>
      <c r="C34" s="11"/>
      <c r="E34" s="35"/>
      <c r="F34" s="35"/>
      <c r="G34" s="35"/>
      <c r="J34" s="10" t="str">
        <f>IF(G34="No Change","N/A",IF(G34="New Tag Required",Lookup!F:F,IF(G34="Remove Old Tag",Lookup!F:F,IF(G34="N/A","N/A",""))))</f>
        <v/>
      </c>
      <c r="K34" s="42"/>
      <c r="M34" s="10" t="str">
        <f>IF(H34="No Change","N/A",IF(H34="New Tag Required",Lookup!F:F,IF(H34="Remove Old Sign",Lookup!F:F,IF(H34="N/A","N/A",""))))</f>
        <v/>
      </c>
      <c r="N34" s="42"/>
    </row>
    <row r="35" spans="1:14" ht="15" thickBot="1" x14ac:dyDescent="0.35">
      <c r="A35" s="37"/>
      <c r="C35" s="11"/>
      <c r="E35" s="35"/>
      <c r="F35" s="35"/>
      <c r="G35" s="35"/>
      <c r="K35" s="42"/>
      <c r="N35" s="42"/>
    </row>
    <row r="36" spans="1:14" ht="43.2" x14ac:dyDescent="0.3">
      <c r="A36" s="37"/>
      <c r="C36" s="11"/>
      <c r="E36" s="35"/>
      <c r="F36" s="35"/>
      <c r="G36" s="43" t="s">
        <v>47</v>
      </c>
      <c r="H36" s="44" t="s">
        <v>48</v>
      </c>
      <c r="J36" s="45" t="s">
        <v>42</v>
      </c>
      <c r="K36" s="10"/>
      <c r="L36" s="10"/>
      <c r="M36" s="45" t="s">
        <v>43</v>
      </c>
    </row>
    <row r="37" spans="1:14" ht="15" thickBot="1" x14ac:dyDescent="0.35">
      <c r="A37" s="37"/>
      <c r="C37" s="11"/>
      <c r="E37" s="35"/>
      <c r="F37" s="35"/>
      <c r="G37" s="14">
        <f>COUNTIF(G6:G36,"New Tag Required")</f>
        <v>19</v>
      </c>
      <c r="H37" s="13">
        <f>COUNTIF(H6:H36,"New Sign Required")</f>
        <v>19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37"/>
      <c r="C43" s="11"/>
      <c r="E43" s="35"/>
      <c r="F43" s="35"/>
      <c r="G43" s="35"/>
    </row>
    <row r="44" spans="1:14" x14ac:dyDescent="0.3">
      <c r="A44" s="37"/>
      <c r="C44" s="11"/>
      <c r="E44" s="35"/>
      <c r="F44" s="35"/>
      <c r="G44" s="35"/>
    </row>
    <row r="45" spans="1:14" x14ac:dyDescent="0.3">
      <c r="A45" s="46"/>
      <c r="C45" s="11"/>
      <c r="E45" s="35"/>
      <c r="F45" s="47"/>
      <c r="G45" s="35"/>
    </row>
    <row r="46" spans="1:14" x14ac:dyDescent="0.3">
      <c r="A46" s="46"/>
      <c r="C46" s="11"/>
      <c r="E46" s="35"/>
      <c r="F46" s="47"/>
      <c r="G46" s="35"/>
    </row>
    <row r="47" spans="1:14" x14ac:dyDescent="0.3">
      <c r="A47" s="46"/>
      <c r="C47" s="11"/>
      <c r="E47" s="35"/>
      <c r="F47" s="48"/>
      <c r="G47" s="35"/>
    </row>
    <row r="48" spans="1:14" x14ac:dyDescent="0.3">
      <c r="A48" s="37"/>
      <c r="C48" s="11"/>
      <c r="E48" s="35"/>
      <c r="F48" s="47"/>
      <c r="G48" s="35"/>
    </row>
    <row r="49" spans="1:7" x14ac:dyDescent="0.3">
      <c r="A49" s="37"/>
      <c r="C49" s="11"/>
      <c r="E49" s="35"/>
      <c r="F49" s="47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49"/>
      <c r="C52" s="11"/>
      <c r="E52" s="35"/>
      <c r="F52" s="35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50"/>
      <c r="C54" s="11"/>
      <c r="E54" s="35"/>
      <c r="F54" s="41"/>
      <c r="G54" s="35"/>
    </row>
    <row r="55" spans="1:7" x14ac:dyDescent="0.3">
      <c r="A55" s="49"/>
      <c r="C55" s="11"/>
      <c r="E55" s="35"/>
      <c r="F55" s="35"/>
      <c r="G55" s="35"/>
    </row>
    <row r="56" spans="1:7" x14ac:dyDescent="0.3">
      <c r="A56" s="49"/>
      <c r="C56" s="11"/>
      <c r="E56" s="35"/>
      <c r="F56" s="35"/>
      <c r="G56" s="35"/>
    </row>
    <row r="57" spans="1:7" x14ac:dyDescent="0.3">
      <c r="A57" s="37"/>
      <c r="C57" s="11"/>
      <c r="E57" s="35"/>
      <c r="F57" s="35"/>
      <c r="G57" s="35"/>
    </row>
    <row r="58" spans="1:7" x14ac:dyDescent="0.3">
      <c r="A58" s="37"/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203" spans="3:3" x14ac:dyDescent="0.3">
      <c r="C203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2:G56">
    <cfRule type="containsText" dxfId="53" priority="122" operator="containsText" text="New Tag Required">
      <formula>NOT(ISERROR(SEARCH("New Tag Required",G42)))</formula>
    </cfRule>
  </conditionalFormatting>
  <conditionalFormatting sqref="D42:D102 D6 D8">
    <cfRule type="containsText" dxfId="52" priority="121" operator="containsText" text="Yes">
      <formula>NOT(ISERROR(SEARCH("Yes",D6)))</formula>
    </cfRule>
  </conditionalFormatting>
  <conditionalFormatting sqref="H42:H102 H203:H424">
    <cfRule type="containsText" dxfId="51" priority="109" operator="containsText" text="New Sign Required">
      <formula>NOT(ISERROR(SEARCH("New Sign Required",H42)))</formula>
    </cfRule>
  </conditionalFormatting>
  <conditionalFormatting sqref="G42:G102">
    <cfRule type="containsText" dxfId="50" priority="108" operator="containsText" text="Action Required">
      <formula>NOT(ISERROR(SEARCH("Action Required",G42)))</formula>
    </cfRule>
  </conditionalFormatting>
  <conditionalFormatting sqref="H42:H102">
    <cfRule type="containsText" dxfId="49" priority="107" operator="containsText" text="Action Required">
      <formula>NOT(ISERROR(SEARCH("Action Required",H42)))</formula>
    </cfRule>
  </conditionalFormatting>
  <conditionalFormatting sqref="G6 G38:G41 G11:G35">
    <cfRule type="containsText" dxfId="48" priority="49" operator="containsText" text="New Tag Required">
      <formula>NOT(ISERROR(SEARCH("New Tag Required",G6)))</formula>
    </cfRule>
  </conditionalFormatting>
  <conditionalFormatting sqref="D11:D41">
    <cfRule type="containsText" dxfId="47" priority="48" operator="containsText" text="Yes">
      <formula>NOT(ISERROR(SEARCH("Yes",D11)))</formula>
    </cfRule>
  </conditionalFormatting>
  <conditionalFormatting sqref="H38:H41 H6:H35">
    <cfRule type="containsText" dxfId="46" priority="47" operator="containsText" text="New Sign Required">
      <formula>NOT(ISERROR(SEARCH("New Sign Required",H6)))</formula>
    </cfRule>
  </conditionalFormatting>
  <conditionalFormatting sqref="G6 G38:G41 G11:G35">
    <cfRule type="containsText" dxfId="45" priority="46" operator="containsText" text="Action Required">
      <formula>NOT(ISERROR(SEARCH("Action Required",G6)))</formula>
    </cfRule>
  </conditionalFormatting>
  <conditionalFormatting sqref="H38:H41 H6:H35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3:D202">
    <cfRule type="containsText" dxfId="40" priority="41" operator="containsText" text="Yes">
      <formula>NOT(ISERROR(SEARCH("Yes",D103)))</formula>
    </cfRule>
  </conditionalFormatting>
  <conditionalFormatting sqref="H103:H202">
    <cfRule type="containsText" dxfId="39" priority="40" operator="containsText" text="New Sign Required">
      <formula>NOT(ISERROR(SEARCH("New Sign Required",H103)))</formula>
    </cfRule>
  </conditionalFormatting>
  <conditionalFormatting sqref="G103:G202">
    <cfRule type="containsText" dxfId="38" priority="39" operator="containsText" text="Action Required">
      <formula>NOT(ISERROR(SEARCH("Action Required",G103)))</formula>
    </cfRule>
  </conditionalFormatting>
  <conditionalFormatting sqref="H103:H202">
    <cfRule type="containsText" dxfId="37" priority="38" operator="containsText" text="Action Required">
      <formula>NOT(ISERROR(SEARCH("Action Required",H103)))</formula>
    </cfRule>
  </conditionalFormatting>
  <conditionalFormatting sqref="D9:D10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:G12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:G12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4">
    <cfRule type="cellIs" dxfId="25" priority="14" operator="equal">
      <formula>0</formula>
    </cfRule>
  </conditionalFormatting>
  <conditionalFormatting sqref="M6:M34">
    <cfRule type="cellIs" dxfId="24" priority="13" operator="equal">
      <formula>0</formula>
    </cfRule>
  </conditionalFormatting>
  <conditionalFormatting sqref="J6:J34 M6:M34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7">
    <cfRule type="expression" dxfId="20" priority="9">
      <formula>$J6="Log Issues"</formula>
    </cfRule>
  </conditionalFormatting>
  <conditionalFormatting sqref="N6:N17">
    <cfRule type="expression" dxfId="19" priority="8">
      <formula>$M6="Log Issues"</formula>
    </cfRule>
  </conditionalFormatting>
  <conditionalFormatting sqref="G9:G10">
    <cfRule type="containsText" dxfId="18" priority="7" operator="containsText" text="New Tag Required">
      <formula>NOT(ISERROR(SEARCH("New Tag Required",G9)))</formula>
    </cfRule>
  </conditionalFormatting>
  <conditionalFormatting sqref="H9:H10">
    <cfRule type="containsText" dxfId="17" priority="6" operator="containsText" text="New Sign Required">
      <formula>NOT(ISERROR(SEARCH("New Sign Required",H9)))</formula>
    </cfRule>
  </conditionalFormatting>
  <conditionalFormatting sqref="G9:G10">
    <cfRule type="containsText" dxfId="16" priority="5" operator="containsText" text="Action Required">
      <formula>NOT(ISERROR(SEARCH("Action Required",G9)))</formula>
    </cfRule>
  </conditionalFormatting>
  <conditionalFormatting sqref="H9:H10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7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[2]Lookup!#REF!</xm:f>
          </x14:formula1>
          <xm:sqref>O6:O17</xm:sqref>
        </x14:dataValidation>
        <x14:dataValidation type="list" allowBlank="1" showInputMessage="1">
          <x14:formula1>
            <xm:f>Lookup!$E$1:$E$18</xm:f>
          </x14:formula1>
          <xm:sqref>C6:C202</xm:sqref>
        </x14:dataValidation>
        <x14:dataValidation type="list" allowBlank="1" showInputMessage="1" showErrorMessage="1">
          <x14:formula1>
            <xm:f>Lookup!$A$1:$A$8</xm:f>
          </x14:formula1>
          <xm:sqref>G6:G34</xm:sqref>
        </x14:dataValidation>
        <x14:dataValidation type="list" allowBlank="1" showInputMessage="1" showErrorMessage="1">
          <x14:formula1>
            <xm:f>Lookup!$D$1:$D$10</xm:f>
          </x14:formula1>
          <xm:sqref>H6:H34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2"/>
  <sheetViews>
    <sheetView zoomScale="90" zoomScaleNormal="90" workbookViewId="0">
      <selection activeCell="C21" sqref="C21"/>
    </sheetView>
  </sheetViews>
  <sheetFormatPr defaultColWidth="9.109375" defaultRowHeight="14.4" x14ac:dyDescent="0.3"/>
  <cols>
    <col min="1" max="1" width="22.44140625" style="64" bestFit="1" customWidth="1"/>
    <col min="2" max="2" width="37.6640625" style="64" customWidth="1"/>
    <col min="3" max="3" width="24" style="57" customWidth="1"/>
    <col min="4" max="4" width="14.33203125" style="57" bestFit="1" customWidth="1"/>
    <col min="5" max="5" width="40.109375" style="57" bestFit="1" customWidth="1"/>
    <col min="6" max="6" width="13.33203125" style="57" bestFit="1" customWidth="1"/>
    <col min="7" max="8" width="18.5546875" style="57" customWidth="1"/>
    <col min="9" max="10" width="26.88671875" style="58" customWidth="1"/>
    <col min="11" max="16384" width="9.109375" style="57"/>
  </cols>
  <sheetData>
    <row r="1" spans="1:8" ht="15" x14ac:dyDescent="0.25">
      <c r="A1" s="53" t="s">
        <v>7</v>
      </c>
      <c r="B1" s="54" t="str">
        <f>'KD Changes'!B1:C1</f>
        <v>0293</v>
      </c>
      <c r="C1" s="55"/>
      <c r="D1" s="18" t="s">
        <v>10</v>
      </c>
      <c r="E1" s="56">
        <f>'KD Changes'!G1</f>
        <v>42013</v>
      </c>
    </row>
    <row r="2" spans="1:8" ht="15" customHeight="1" x14ac:dyDescent="0.25">
      <c r="A2" s="59" t="s">
        <v>8</v>
      </c>
      <c r="B2" s="60" t="str">
        <f>VLOOKUP(B1,[1]BuildingList!A:B,2,FALSE)</f>
        <v>UK Chandler Hospital</v>
      </c>
      <c r="C2" s="61"/>
      <c r="D2" s="62" t="s">
        <v>12</v>
      </c>
      <c r="E2" s="63" t="str">
        <f>'KD Changes'!G2</f>
        <v>Adam Davidson</v>
      </c>
    </row>
    <row r="5" spans="1:8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8" ht="15" thickTop="1" x14ac:dyDescent="0.3">
      <c r="A6" s="7" t="s">
        <v>103</v>
      </c>
      <c r="B6" s="57" t="s">
        <v>115</v>
      </c>
      <c r="C6" s="57" t="s">
        <v>69</v>
      </c>
      <c r="D6" s="35">
        <v>73</v>
      </c>
      <c r="E6" s="30"/>
      <c r="F6" s="66"/>
      <c r="G6" s="34"/>
      <c r="H6" s="34"/>
    </row>
    <row r="7" spans="1:8" x14ac:dyDescent="0.3">
      <c r="A7" s="7" t="s">
        <v>104</v>
      </c>
      <c r="B7" s="58" t="s">
        <v>116</v>
      </c>
      <c r="C7" s="57" t="s">
        <v>69</v>
      </c>
      <c r="D7" s="35">
        <v>75</v>
      </c>
      <c r="E7" s="30"/>
      <c r="F7" s="66"/>
      <c r="G7" s="34"/>
      <c r="H7" s="34"/>
    </row>
    <row r="8" spans="1:8" x14ac:dyDescent="0.3">
      <c r="A8" s="7" t="s">
        <v>105</v>
      </c>
      <c r="B8" s="57" t="s">
        <v>117</v>
      </c>
      <c r="C8" s="57" t="s">
        <v>69</v>
      </c>
      <c r="D8" s="35">
        <v>75</v>
      </c>
      <c r="E8" s="30"/>
      <c r="F8" s="66"/>
      <c r="G8" s="34"/>
      <c r="H8" s="34"/>
    </row>
    <row r="9" spans="1:8" x14ac:dyDescent="0.3">
      <c r="A9" s="7" t="s">
        <v>106</v>
      </c>
      <c r="B9" s="58" t="s">
        <v>118</v>
      </c>
      <c r="C9" s="57" t="s">
        <v>69</v>
      </c>
      <c r="D9" s="35">
        <v>68</v>
      </c>
      <c r="E9" s="30"/>
      <c r="F9" s="66"/>
      <c r="G9" s="34"/>
      <c r="H9" s="34"/>
    </row>
    <row r="10" spans="1:8" x14ac:dyDescent="0.3">
      <c r="A10" s="7" t="s">
        <v>107</v>
      </c>
      <c r="B10" s="57" t="s">
        <v>119</v>
      </c>
      <c r="C10" s="57" t="s">
        <v>69</v>
      </c>
      <c r="D10" s="35">
        <v>75</v>
      </c>
      <c r="E10" s="30"/>
      <c r="F10" s="66"/>
      <c r="G10" s="34"/>
      <c r="H10" s="34"/>
    </row>
    <row r="11" spans="1:8" x14ac:dyDescent="0.3">
      <c r="A11" s="7" t="s">
        <v>108</v>
      </c>
      <c r="B11" s="57" t="s">
        <v>120</v>
      </c>
      <c r="C11" s="57" t="s">
        <v>69</v>
      </c>
      <c r="D11" s="35">
        <v>66</v>
      </c>
      <c r="E11" s="30"/>
      <c r="F11" s="66"/>
      <c r="G11" s="34"/>
      <c r="H11" s="34"/>
    </row>
    <row r="12" spans="1:8" x14ac:dyDescent="0.3">
      <c r="A12" s="7" t="s">
        <v>109</v>
      </c>
      <c r="B12" s="57" t="s">
        <v>121</v>
      </c>
      <c r="C12" s="57" t="s">
        <v>69</v>
      </c>
      <c r="D12" s="35">
        <v>80</v>
      </c>
      <c r="E12" s="30"/>
      <c r="F12" s="66"/>
      <c r="G12" s="34"/>
      <c r="H12" s="34"/>
    </row>
    <row r="13" spans="1:8" x14ac:dyDescent="0.3">
      <c r="A13" s="7" t="s">
        <v>110</v>
      </c>
      <c r="B13" s="57" t="s">
        <v>122</v>
      </c>
      <c r="C13" s="57" t="s">
        <v>69</v>
      </c>
      <c r="D13" s="35">
        <v>68</v>
      </c>
      <c r="E13" s="30"/>
      <c r="F13" s="66"/>
      <c r="G13" s="34"/>
      <c r="H13" s="34"/>
    </row>
    <row r="14" spans="1:8" x14ac:dyDescent="0.3">
      <c r="A14" s="7" t="s">
        <v>111</v>
      </c>
      <c r="B14" s="57" t="s">
        <v>123</v>
      </c>
      <c r="C14" s="57" t="s">
        <v>69</v>
      </c>
      <c r="D14" s="35">
        <v>68</v>
      </c>
      <c r="E14" s="30"/>
      <c r="F14" s="67"/>
      <c r="G14" s="34"/>
      <c r="H14" s="34"/>
    </row>
    <row r="15" spans="1:8" x14ac:dyDescent="0.3">
      <c r="A15" s="7" t="s">
        <v>112</v>
      </c>
      <c r="B15" s="57" t="s">
        <v>124</v>
      </c>
      <c r="C15" s="57" t="s">
        <v>69</v>
      </c>
      <c r="D15" s="35">
        <v>82</v>
      </c>
      <c r="E15" s="30"/>
      <c r="F15" s="66"/>
      <c r="G15" s="34"/>
      <c r="H15" s="34"/>
    </row>
    <row r="16" spans="1:8" x14ac:dyDescent="0.3">
      <c r="A16" s="7" t="s">
        <v>113</v>
      </c>
      <c r="B16" s="57" t="s">
        <v>125</v>
      </c>
      <c r="C16" s="57" t="s">
        <v>69</v>
      </c>
      <c r="D16" s="41">
        <v>73</v>
      </c>
      <c r="E16" s="30"/>
      <c r="F16" s="66"/>
      <c r="G16" s="34"/>
      <c r="H16" s="34"/>
    </row>
    <row r="17" spans="1:8" x14ac:dyDescent="0.3">
      <c r="A17" s="7" t="s">
        <v>114</v>
      </c>
      <c r="B17" s="57" t="s">
        <v>126</v>
      </c>
      <c r="C17" s="57" t="s">
        <v>69</v>
      </c>
      <c r="D17" s="35">
        <v>75</v>
      </c>
      <c r="E17" s="30"/>
      <c r="F17" s="66"/>
      <c r="G17" s="34"/>
      <c r="H17" s="34"/>
    </row>
    <row r="18" spans="1:8" ht="15" x14ac:dyDescent="0.25">
      <c r="A18" s="57"/>
      <c r="B18" s="57"/>
      <c r="F18" s="66"/>
      <c r="G18" s="34"/>
      <c r="H18" s="34"/>
    </row>
    <row r="19" spans="1:8" ht="15" x14ac:dyDescent="0.25">
      <c r="A19" s="57"/>
      <c r="B19" s="57"/>
      <c r="F19" s="66"/>
      <c r="G19" s="34"/>
      <c r="H19" s="34"/>
    </row>
    <row r="20" spans="1:8" ht="15" x14ac:dyDescent="0.25">
      <c r="A20" s="57"/>
      <c r="B20" s="57"/>
      <c r="F20" s="66"/>
      <c r="G20" s="34"/>
      <c r="H20" s="34"/>
    </row>
    <row r="21" spans="1:8" ht="15" x14ac:dyDescent="0.25">
      <c r="A21" s="57"/>
      <c r="B21" s="57"/>
      <c r="F21" s="66"/>
      <c r="G21" s="34"/>
      <c r="H21" s="34"/>
    </row>
    <row r="22" spans="1:8" ht="15" x14ac:dyDescent="0.25">
      <c r="A22" s="57"/>
      <c r="B22" s="57"/>
      <c r="F22" s="66"/>
      <c r="G22" s="34"/>
      <c r="H22" s="34"/>
    </row>
    <row r="23" spans="1:8" ht="15" x14ac:dyDescent="0.25">
      <c r="A23" s="57"/>
      <c r="B23" s="57"/>
      <c r="F23" s="66"/>
      <c r="G23" s="34"/>
      <c r="H23" s="34"/>
    </row>
    <row r="24" spans="1:8" ht="15" x14ac:dyDescent="0.25">
      <c r="A24" s="65"/>
      <c r="E24" s="66"/>
      <c r="F24" s="66"/>
      <c r="G24" s="34"/>
      <c r="H24" s="34"/>
    </row>
    <row r="25" spans="1:8" ht="15" x14ac:dyDescent="0.25">
      <c r="A25" s="65"/>
      <c r="E25" s="66"/>
      <c r="F25" s="66"/>
      <c r="G25" s="34"/>
      <c r="H25" s="34"/>
    </row>
    <row r="26" spans="1:8" ht="15" x14ac:dyDescent="0.25">
      <c r="A26" s="65"/>
      <c r="E26" s="66"/>
      <c r="F26" s="66"/>
      <c r="G26" s="34"/>
      <c r="H26" s="34"/>
    </row>
    <row r="27" spans="1:8" ht="15" x14ac:dyDescent="0.25">
      <c r="A27" s="65"/>
      <c r="E27" s="66"/>
      <c r="F27" s="66"/>
      <c r="G27" s="34"/>
      <c r="H27" s="34"/>
    </row>
    <row r="28" spans="1:8" ht="15" x14ac:dyDescent="0.25">
      <c r="A28" s="65"/>
      <c r="E28" s="66"/>
      <c r="F28" s="66"/>
      <c r="G28" s="34"/>
      <c r="H28" s="34"/>
    </row>
    <row r="29" spans="1:8" ht="15" x14ac:dyDescent="0.25">
      <c r="A29" s="65"/>
      <c r="E29" s="66"/>
      <c r="F29" s="66"/>
      <c r="G29" s="34"/>
      <c r="H29" s="34"/>
    </row>
    <row r="30" spans="1:8" ht="15" x14ac:dyDescent="0.25">
      <c r="A30" s="65"/>
      <c r="E30" s="66"/>
      <c r="F30" s="66"/>
      <c r="G30" s="34"/>
      <c r="H30" s="34"/>
    </row>
    <row r="31" spans="1:8" ht="15" x14ac:dyDescent="0.25">
      <c r="A31" s="65"/>
      <c r="E31" s="66"/>
      <c r="F31" s="66"/>
      <c r="G31" s="34"/>
      <c r="H31" s="34"/>
    </row>
    <row r="32" spans="1:8" ht="15" x14ac:dyDescent="0.25">
      <c r="A32" s="65"/>
      <c r="E32" s="66"/>
      <c r="F32" s="66"/>
      <c r="G32" s="66"/>
    </row>
    <row r="33" spans="1:7" ht="15" x14ac:dyDescent="0.25">
      <c r="A33" s="65"/>
      <c r="E33" s="66"/>
      <c r="F33" s="66"/>
      <c r="G33" s="66"/>
    </row>
    <row r="34" spans="1:7" ht="15" x14ac:dyDescent="0.25">
      <c r="A34" s="68"/>
      <c r="E34" s="66"/>
      <c r="F34" s="69"/>
      <c r="G34" s="66"/>
    </row>
    <row r="35" spans="1:7" ht="15" x14ac:dyDescent="0.25">
      <c r="A35" s="68"/>
      <c r="E35" s="66"/>
      <c r="F35" s="69"/>
      <c r="G35" s="66"/>
    </row>
    <row r="36" spans="1:7" ht="15" x14ac:dyDescent="0.25">
      <c r="A36" s="68"/>
      <c r="E36" s="66"/>
      <c r="F36" s="70"/>
      <c r="G36" s="66"/>
    </row>
    <row r="37" spans="1:7" ht="15" x14ac:dyDescent="0.25">
      <c r="A37" s="65"/>
      <c r="E37" s="66"/>
      <c r="F37" s="69"/>
      <c r="G37" s="66"/>
    </row>
    <row r="38" spans="1:7" x14ac:dyDescent="0.3">
      <c r="A38" s="65"/>
      <c r="E38" s="66"/>
      <c r="F38" s="69"/>
      <c r="G38" s="66"/>
    </row>
    <row r="39" spans="1:7" x14ac:dyDescent="0.3">
      <c r="A39" s="71"/>
      <c r="E39" s="66"/>
      <c r="F39" s="66"/>
      <c r="G39" s="66"/>
    </row>
    <row r="40" spans="1:7" x14ac:dyDescent="0.3">
      <c r="A40" s="71"/>
      <c r="E40" s="66"/>
      <c r="F40" s="66"/>
      <c r="G40" s="66"/>
    </row>
    <row r="41" spans="1:7" x14ac:dyDescent="0.3">
      <c r="A41" s="71"/>
      <c r="E41" s="66"/>
      <c r="F41" s="66"/>
      <c r="G41" s="66"/>
    </row>
    <row r="42" spans="1:7" x14ac:dyDescent="0.3">
      <c r="A42" s="71"/>
      <c r="E42" s="66"/>
      <c r="F42" s="66"/>
      <c r="G42" s="66"/>
    </row>
    <row r="43" spans="1:7" x14ac:dyDescent="0.3">
      <c r="A43" s="71"/>
      <c r="C43" s="58"/>
      <c r="E43" s="66"/>
      <c r="F43" s="67"/>
      <c r="G43" s="66"/>
    </row>
    <row r="44" spans="1:7" x14ac:dyDescent="0.3">
      <c r="A44" s="71"/>
      <c r="C44" s="58"/>
      <c r="E44" s="66"/>
      <c r="F44" s="66"/>
      <c r="G44" s="66"/>
    </row>
    <row r="45" spans="1:7" x14ac:dyDescent="0.3">
      <c r="A45" s="71"/>
      <c r="C45" s="58"/>
      <c r="E45" s="66"/>
      <c r="F45" s="66"/>
      <c r="G45" s="66"/>
    </row>
    <row r="46" spans="1:7" x14ac:dyDescent="0.3">
      <c r="A46" s="65"/>
      <c r="C46" s="58"/>
      <c r="E46" s="66"/>
      <c r="F46" s="66"/>
      <c r="G46" s="66"/>
    </row>
    <row r="47" spans="1:7" x14ac:dyDescent="0.3">
      <c r="A47" s="65"/>
      <c r="C47" s="58"/>
    </row>
    <row r="48" spans="1:7" x14ac:dyDescent="0.3">
      <c r="C48" s="58"/>
    </row>
    <row r="49" spans="3:3" x14ac:dyDescent="0.3">
      <c r="C49" s="58"/>
    </row>
    <row r="50" spans="3:3" x14ac:dyDescent="0.3">
      <c r="C50" s="58"/>
    </row>
    <row r="51" spans="3:3" x14ac:dyDescent="0.3">
      <c r="C51" s="58"/>
    </row>
    <row r="52" spans="3:3" x14ac:dyDescent="0.3">
      <c r="C52" s="58"/>
    </row>
    <row r="53" spans="3:3" x14ac:dyDescent="0.3">
      <c r="C53" s="58"/>
    </row>
    <row r="54" spans="3:3" x14ac:dyDescent="0.3">
      <c r="C54" s="58"/>
    </row>
    <row r="55" spans="3:3" x14ac:dyDescent="0.3">
      <c r="C55" s="58"/>
    </row>
    <row r="56" spans="3:3" x14ac:dyDescent="0.3">
      <c r="C56" s="58"/>
    </row>
    <row r="57" spans="3:3" x14ac:dyDescent="0.3">
      <c r="C57" s="58"/>
    </row>
    <row r="58" spans="3:3" x14ac:dyDescent="0.3">
      <c r="C58" s="58"/>
    </row>
    <row r="59" spans="3:3" x14ac:dyDescent="0.3">
      <c r="C59" s="58"/>
    </row>
    <row r="60" spans="3:3" x14ac:dyDescent="0.3">
      <c r="C60" s="58"/>
    </row>
    <row r="61" spans="3:3" x14ac:dyDescent="0.3">
      <c r="C61" s="58"/>
    </row>
    <row r="62" spans="3:3" x14ac:dyDescent="0.3">
      <c r="C62" s="58"/>
    </row>
    <row r="63" spans="3:3" x14ac:dyDescent="0.3">
      <c r="C63" s="58"/>
    </row>
    <row r="64" spans="3:3" x14ac:dyDescent="0.3">
      <c r="C64" s="58"/>
    </row>
    <row r="65" spans="3:3" x14ac:dyDescent="0.3">
      <c r="C65" s="58"/>
    </row>
    <row r="66" spans="3:3" x14ac:dyDescent="0.3">
      <c r="C66" s="58"/>
    </row>
    <row r="67" spans="3:3" x14ac:dyDescent="0.3">
      <c r="C67" s="58"/>
    </row>
    <row r="68" spans="3:3" x14ac:dyDescent="0.3">
      <c r="C68" s="58"/>
    </row>
    <row r="69" spans="3:3" x14ac:dyDescent="0.3">
      <c r="C69" s="58"/>
    </row>
    <row r="70" spans="3:3" x14ac:dyDescent="0.3">
      <c r="C70" s="58"/>
    </row>
    <row r="71" spans="3:3" x14ac:dyDescent="0.3">
      <c r="C71" s="58"/>
    </row>
    <row r="72" spans="3:3" x14ac:dyDescent="0.3">
      <c r="C72" s="58"/>
    </row>
    <row r="73" spans="3:3" x14ac:dyDescent="0.3">
      <c r="C73" s="58"/>
    </row>
    <row r="74" spans="3:3" x14ac:dyDescent="0.3">
      <c r="C74" s="58"/>
    </row>
    <row r="75" spans="3:3" x14ac:dyDescent="0.3">
      <c r="C75" s="58"/>
    </row>
    <row r="192" spans="3:3" x14ac:dyDescent="0.3">
      <c r="C192" s="57" t="s">
        <v>30</v>
      </c>
    </row>
  </sheetData>
  <sheetProtection insertRows="0" deleteRows="0" selectLockedCells="1"/>
  <conditionalFormatting sqref="G32:G45">
    <cfRule type="containsText" dxfId="11" priority="16" operator="containsText" text="New Tag Required">
      <formula>NOT(ISERROR(SEARCH("New Tag Required",G32)))</formula>
    </cfRule>
  </conditionalFormatting>
  <conditionalFormatting sqref="D42:D91">
    <cfRule type="containsText" dxfId="10" priority="15" operator="containsText" text="Yes">
      <formula>NOT(ISERROR(SEARCH("Yes",D42)))</formula>
    </cfRule>
  </conditionalFormatting>
  <conditionalFormatting sqref="H32:H91 H192:H413">
    <cfRule type="containsText" dxfId="9" priority="14" operator="containsText" text="New Sign Required">
      <formula>NOT(ISERROR(SEARCH("New Sign Required",H32)))</formula>
    </cfRule>
  </conditionalFormatting>
  <conditionalFormatting sqref="G32:G91">
    <cfRule type="containsText" dxfId="8" priority="13" operator="containsText" text="Action Required">
      <formula>NOT(ISERROR(SEARCH("Action Required",G32)))</formula>
    </cfRule>
  </conditionalFormatting>
  <conditionalFormatting sqref="H32:H91">
    <cfRule type="containsText" dxfId="7" priority="12" operator="containsText" text="Action Required">
      <formula>NOT(ISERROR(SEARCH("Action Required",H32)))</formula>
    </cfRule>
  </conditionalFormatting>
  <conditionalFormatting sqref="D92:D191">
    <cfRule type="containsText" dxfId="6" priority="7" operator="containsText" text="Yes">
      <formula>NOT(ISERROR(SEARCH("Yes",D92)))</formula>
    </cfRule>
  </conditionalFormatting>
  <conditionalFormatting sqref="H92:H191">
    <cfRule type="containsText" dxfId="5" priority="6" operator="containsText" text="New Sign Required">
      <formula>NOT(ISERROR(SEARCH("New Sign Required",H92)))</formula>
    </cfRule>
  </conditionalFormatting>
  <conditionalFormatting sqref="G92:G191">
    <cfRule type="containsText" dxfId="4" priority="5" operator="containsText" text="Action Required">
      <formula>NOT(ISERROR(SEARCH("Action Required",G92)))</formula>
    </cfRule>
  </conditionalFormatting>
  <conditionalFormatting sqref="H92:H191">
    <cfRule type="containsText" dxfId="3" priority="4" operator="containsText" text="Action Required">
      <formula>NOT(ISERROR(SEARCH("Action Required",H92)))</formula>
    </cfRule>
  </conditionalFormatting>
  <conditionalFormatting sqref="H1:H4 H32:H1048576 G5:G31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2:G1048576 G3:G4 E1:E2 F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2:D66">
      <formula1>YesNo</formula1>
    </dataValidation>
    <dataValidation type="list" allowBlank="1" showInputMessage="1" showErrorMessage="1" sqref="H192:H39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C43:C191</xm:sqref>
        </x14:dataValidation>
        <x14:dataValidation type="list" allowBlank="1" showInputMessage="1" showErrorMessage="1">
          <x14:formula1>
            <xm:f>[1]Lookup!#REF!</xm:f>
          </x14:formula1>
          <xm:sqref>G32:H191</xm:sqref>
        </x14:dataValidation>
        <x14:dataValidation type="list" allowBlank="1" showInputMessage="1" showErrorMessage="1">
          <x14:formula1>
            <xm:f>Lookup!$G$1:$G$5</xm:f>
          </x14:formula1>
          <xm:sqref>C6:C26</xm:sqref>
        </x14:dataValidation>
        <x14:dataValidation type="list" allowBlank="1" showInputMessage="1">
          <x14:formula1>
            <xm:f>Lookup!$E$1:$E$18</xm:f>
          </x14:formula1>
          <xm:sqref>E6:E17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2" t="s">
        <v>50</v>
      </c>
    </row>
    <row r="10" spans="1:7" s="1" customFormat="1" x14ac:dyDescent="0.25">
      <c r="E10" s="52" t="s">
        <v>33</v>
      </c>
    </row>
    <row r="11" spans="1:7" x14ac:dyDescent="0.25">
      <c r="E11" s="52" t="s">
        <v>20</v>
      </c>
    </row>
    <row r="12" spans="1:7" x14ac:dyDescent="0.25">
      <c r="E12" s="52" t="s">
        <v>24</v>
      </c>
    </row>
    <row r="13" spans="1:7" x14ac:dyDescent="0.25">
      <c r="E13" s="52" t="s">
        <v>53</v>
      </c>
    </row>
    <row r="14" spans="1:7" x14ac:dyDescent="0.25">
      <c r="E14" s="52" t="s">
        <v>51</v>
      </c>
    </row>
    <row r="15" spans="1:7" x14ac:dyDescent="0.25">
      <c r="E15" s="52" t="s">
        <v>22</v>
      </c>
    </row>
    <row r="16" spans="1:7" x14ac:dyDescent="0.25">
      <c r="E16" s="52" t="s">
        <v>26</v>
      </c>
    </row>
    <row r="17" spans="1:7" x14ac:dyDescent="0.25">
      <c r="E17" s="52" t="s">
        <v>23</v>
      </c>
    </row>
    <row r="18" spans="1:7" x14ac:dyDescent="0.25">
      <c r="E18" s="52" t="s">
        <v>25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2015-01-26T20:49:31Z</dcterms:modified>
</cp:coreProperties>
</file>